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1805" windowHeight="646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2">источники!$A$1:$F$43</definedName>
  </definedNames>
  <calcPr calcId="144525"/>
</workbook>
</file>

<file path=xl/calcChain.xml><?xml version="1.0" encoding="utf-8"?>
<calcChain xmlns="http://schemas.openxmlformats.org/spreadsheetml/2006/main">
  <c r="F139" i="4" l="1"/>
  <c r="E139" i="4"/>
  <c r="D139" i="4"/>
  <c r="E84" i="4" l="1"/>
  <c r="E83" i="4" s="1"/>
  <c r="E82" i="4" s="1"/>
  <c r="D84" i="4"/>
  <c r="F84" i="4" l="1"/>
  <c r="D83" i="4"/>
  <c r="E19" i="5"/>
  <c r="E25" i="5"/>
  <c r="E26" i="5"/>
  <c r="E27" i="5"/>
  <c r="D82" i="4" l="1"/>
  <c r="F83" i="4"/>
  <c r="E149" i="4"/>
  <c r="E148" i="4" s="1"/>
  <c r="E147" i="4" s="1"/>
  <c r="E146" i="4" s="1"/>
  <c r="E144" i="4"/>
  <c r="E143" i="4" s="1"/>
  <c r="E142" i="4" s="1"/>
  <c r="E141" i="4" s="1"/>
  <c r="F85" i="4"/>
  <c r="F82" i="4" l="1"/>
  <c r="D206" i="4"/>
  <c r="C11" i="5" l="1"/>
  <c r="F10" i="5" l="1"/>
  <c r="F223" i="4" l="1"/>
  <c r="F220" i="4"/>
  <c r="D219" i="4"/>
  <c r="F219" i="4" s="1"/>
  <c r="D222" i="4"/>
  <c r="F222" i="4" s="1"/>
  <c r="D221" i="4" l="1"/>
  <c r="F221" i="4" s="1"/>
  <c r="D218" i="4"/>
  <c r="F218" i="4" s="1"/>
  <c r="E17" i="5"/>
  <c r="E14" i="5"/>
  <c r="E13" i="5" s="1"/>
  <c r="E11" i="5" s="1"/>
  <c r="D66" i="3" l="1"/>
  <c r="D15" i="5"/>
  <c r="F254" i="4" l="1"/>
  <c r="F200" i="4"/>
  <c r="E57" i="4"/>
  <c r="D253" i="4" l="1"/>
  <c r="D252" i="4" l="1"/>
  <c r="F253" i="4"/>
  <c r="D199" i="4"/>
  <c r="F199" i="4" s="1"/>
  <c r="D198" i="4" l="1"/>
  <c r="D251" i="4"/>
  <c r="F252" i="4"/>
  <c r="F140" i="4"/>
  <c r="E178" i="4"/>
  <c r="E213" i="4"/>
  <c r="E55" i="4"/>
  <c r="E54" i="4" s="1"/>
  <c r="E53" i="4" s="1"/>
  <c r="F180" i="4"/>
  <c r="F145" i="4"/>
  <c r="E136" i="4"/>
  <c r="E135" i="4" s="1"/>
  <c r="E134" i="4" s="1"/>
  <c r="E133" i="4" s="1"/>
  <c r="F137" i="4"/>
  <c r="F92" i="4"/>
  <c r="F89" i="4"/>
  <c r="E91" i="4"/>
  <c r="E90" i="4" s="1"/>
  <c r="E88" i="4"/>
  <c r="D178" i="4"/>
  <c r="D136" i="4"/>
  <c r="D144" i="4"/>
  <c r="F144" i="4" s="1"/>
  <c r="F138" i="4"/>
  <c r="D88" i="4"/>
  <c r="D87" i="4" s="1"/>
  <c r="D91" i="4"/>
  <c r="D90" i="4" s="1"/>
  <c r="E25" i="4"/>
  <c r="F41" i="3"/>
  <c r="E40" i="3"/>
  <c r="F40" i="3" s="1"/>
  <c r="F39" i="3"/>
  <c r="E35" i="3"/>
  <c r="E38" i="3"/>
  <c r="F36" i="3"/>
  <c r="F36" i="4"/>
  <c r="F129" i="4"/>
  <c r="E128" i="4"/>
  <c r="E127" i="4" s="1"/>
  <c r="E126" i="4" s="1"/>
  <c r="E125" i="4" s="1"/>
  <c r="F65" i="4"/>
  <c r="E34" i="4"/>
  <c r="D32" i="4"/>
  <c r="E154" i="4"/>
  <c r="E153" i="4" s="1"/>
  <c r="E152" i="4" s="1"/>
  <c r="E151" i="4" s="1"/>
  <c r="F155" i="4"/>
  <c r="E41" i="4"/>
  <c r="E42" i="4" s="1"/>
  <c r="E43" i="4" s="1"/>
  <c r="E44" i="4" s="1"/>
  <c r="F105" i="4"/>
  <c r="F104" i="4"/>
  <c r="F68" i="4"/>
  <c r="F119" i="4"/>
  <c r="E11" i="4"/>
  <c r="E14" i="4"/>
  <c r="F217" i="4"/>
  <c r="F216" i="4"/>
  <c r="F215" i="4"/>
  <c r="F214" i="4"/>
  <c r="F207" i="4"/>
  <c r="F190" i="4"/>
  <c r="F195" i="4"/>
  <c r="E189" i="4"/>
  <c r="E188" i="4" s="1"/>
  <c r="E187" i="4" s="1"/>
  <c r="E186" i="4" s="1"/>
  <c r="F174" i="4"/>
  <c r="F179" i="4"/>
  <c r="E177" i="4"/>
  <c r="E176" i="4" s="1"/>
  <c r="E175" i="4" s="1"/>
  <c r="E118" i="4"/>
  <c r="E117" i="4" s="1"/>
  <c r="E116" i="4" s="1"/>
  <c r="E115" i="4" s="1"/>
  <c r="E95" i="4"/>
  <c r="E94" i="4" s="1"/>
  <c r="E93" i="4" s="1"/>
  <c r="F31" i="4"/>
  <c r="F20" i="4"/>
  <c r="D213" i="4"/>
  <c r="F52" i="3"/>
  <c r="F81" i="3"/>
  <c r="E65" i="3"/>
  <c r="E64" i="3" s="1"/>
  <c r="E132" i="4" l="1"/>
  <c r="D250" i="4"/>
  <c r="F251" i="4"/>
  <c r="D197" i="4"/>
  <c r="F198" i="4"/>
  <c r="E34" i="3"/>
  <c r="F90" i="4"/>
  <c r="F91" i="4"/>
  <c r="F136" i="4"/>
  <c r="F88" i="4"/>
  <c r="D143" i="4"/>
  <c r="E87" i="4"/>
  <c r="E86" i="4" s="1"/>
  <c r="E81" i="4" s="1"/>
  <c r="D86" i="4"/>
  <c r="E131" i="4"/>
  <c r="E130" i="4" s="1"/>
  <c r="F213" i="4"/>
  <c r="D212" i="4"/>
  <c r="F208" i="4"/>
  <c r="E194" i="4"/>
  <c r="E193" i="4" s="1"/>
  <c r="E192" i="4" s="1"/>
  <c r="E191" i="4" s="1"/>
  <c r="E33" i="4"/>
  <c r="F238" i="4"/>
  <c r="F246" i="4"/>
  <c r="E245" i="4"/>
  <c r="E244" i="4" s="1"/>
  <c r="E243" i="4" s="1"/>
  <c r="E242" i="4" s="1"/>
  <c r="E241" i="4" s="1"/>
  <c r="E240" i="4" s="1"/>
  <c r="E239" i="4" s="1"/>
  <c r="E237" i="4"/>
  <c r="E236" i="4" s="1"/>
  <c r="E235" i="4" s="1"/>
  <c r="E234" i="4" s="1"/>
  <c r="E233" i="4" s="1"/>
  <c r="E232" i="4" s="1"/>
  <c r="E231" i="4" s="1"/>
  <c r="E212" i="4"/>
  <c r="E206" i="4"/>
  <c r="E205" i="4" s="1"/>
  <c r="E204" i="4" s="1"/>
  <c r="E203" i="4" s="1"/>
  <c r="E202" i="4" s="1"/>
  <c r="F39" i="4"/>
  <c r="E38" i="4"/>
  <c r="E51" i="3"/>
  <c r="E50" i="3" s="1"/>
  <c r="E80" i="3"/>
  <c r="E79" i="3" s="1"/>
  <c r="E77" i="3"/>
  <c r="D184" i="4"/>
  <c r="F184" i="4" s="1"/>
  <c r="F185" i="4"/>
  <c r="D95" i="4"/>
  <c r="D94" i="4" s="1"/>
  <c r="D55" i="4"/>
  <c r="F73" i="3"/>
  <c r="F72" i="3" s="1"/>
  <c r="F71" i="3" s="1"/>
  <c r="F76" i="3"/>
  <c r="F63" i="3"/>
  <c r="F55" i="3" s="1"/>
  <c r="F54" i="3" s="1"/>
  <c r="F53" i="3" s="1"/>
  <c r="E103" i="4"/>
  <c r="E72" i="3"/>
  <c r="E71" i="3" s="1"/>
  <c r="E70" i="3" s="1"/>
  <c r="E75" i="3"/>
  <c r="E74" i="3" s="1"/>
  <c r="E55" i="3"/>
  <c r="E54" i="3" s="1"/>
  <c r="E53" i="3" s="1"/>
  <c r="F160" i="4"/>
  <c r="F150" i="4"/>
  <c r="F61" i="4"/>
  <c r="F124" i="4"/>
  <c r="F113" i="4"/>
  <c r="D64" i="4"/>
  <c r="D112" i="4"/>
  <c r="D111" i="4" s="1"/>
  <c r="D110" i="4" s="1"/>
  <c r="D109" i="4" s="1"/>
  <c r="D108" i="4" s="1"/>
  <c r="F108" i="4" s="1"/>
  <c r="E24" i="3"/>
  <c r="D196" i="4" l="1"/>
  <c r="F196" i="4" s="1"/>
  <c r="F197" i="4"/>
  <c r="D249" i="4"/>
  <c r="F250" i="4"/>
  <c r="F86" i="4"/>
  <c r="D142" i="4"/>
  <c r="F143" i="4"/>
  <c r="E211" i="4"/>
  <c r="E210" i="4" s="1"/>
  <c r="E209" i="4" s="1"/>
  <c r="E201" i="4" s="1"/>
  <c r="F87" i="4"/>
  <c r="E32" i="4"/>
  <c r="D177" i="4"/>
  <c r="F178" i="4"/>
  <c r="F206" i="4"/>
  <c r="D211" i="4"/>
  <c r="F212" i="4"/>
  <c r="E102" i="4"/>
  <c r="E69" i="3"/>
  <c r="D93" i="4"/>
  <c r="D81" i="4" s="1"/>
  <c r="F81" i="4" s="1"/>
  <c r="F109" i="4"/>
  <c r="D183" i="4"/>
  <c r="D182" i="4" s="1"/>
  <c r="F182" i="4" s="1"/>
  <c r="F111" i="4"/>
  <c r="D54" i="4"/>
  <c r="D63" i="4"/>
  <c r="F110" i="4"/>
  <c r="F112" i="4"/>
  <c r="F68" i="3"/>
  <c r="D27" i="5"/>
  <c r="D26" i="5" s="1"/>
  <c r="D25" i="5" s="1"/>
  <c r="D22" i="5"/>
  <c r="D23" i="5" s="1"/>
  <c r="D24" i="5" s="1"/>
  <c r="D67" i="4"/>
  <c r="D242" i="4"/>
  <c r="F242" i="4" s="1"/>
  <c r="D25" i="4"/>
  <c r="F166" i="4"/>
  <c r="E48" i="3"/>
  <c r="E173" i="4"/>
  <c r="E172" i="4" s="1"/>
  <c r="E171" i="4" s="1"/>
  <c r="D173" i="4"/>
  <c r="E170" i="4"/>
  <c r="D170" i="4"/>
  <c r="D248" i="4" l="1"/>
  <c r="F249" i="4"/>
  <c r="E169" i="4"/>
  <c r="E168" i="4" s="1"/>
  <c r="E167" i="4" s="1"/>
  <c r="F142" i="4"/>
  <c r="D141" i="4"/>
  <c r="F141" i="4" s="1"/>
  <c r="F211" i="4"/>
  <c r="D210" i="4"/>
  <c r="D209" i="4" s="1"/>
  <c r="D181" i="4"/>
  <c r="D176" i="4"/>
  <c r="F177" i="4"/>
  <c r="F170" i="4"/>
  <c r="F173" i="4"/>
  <c r="F183" i="4"/>
  <c r="E101" i="4"/>
  <c r="D53" i="4"/>
  <c r="D172" i="4"/>
  <c r="F172" i="4" s="1"/>
  <c r="D69" i="4"/>
  <c r="E60" i="4"/>
  <c r="E59" i="4" s="1"/>
  <c r="E58" i="4" s="1"/>
  <c r="D60" i="4"/>
  <c r="D57" i="4"/>
  <c r="E23" i="5"/>
  <c r="F210" i="4" l="1"/>
  <c r="D247" i="4"/>
  <c r="F247" i="4" s="1"/>
  <c r="F248" i="4"/>
  <c r="E22" i="5"/>
  <c r="E21" i="5"/>
  <c r="F181" i="4"/>
  <c r="D175" i="4"/>
  <c r="F175" i="4" s="1"/>
  <c r="F176" i="4"/>
  <c r="E100" i="4"/>
  <c r="F57" i="4"/>
  <c r="D59" i="4"/>
  <c r="F60" i="4"/>
  <c r="D171" i="4"/>
  <c r="F171" i="4" s="1"/>
  <c r="E30" i="4"/>
  <c r="D30" i="4"/>
  <c r="F162" i="4"/>
  <c r="F30" i="4" l="1"/>
  <c r="E99" i="4"/>
  <c r="D58" i="4"/>
  <c r="F58" i="4" s="1"/>
  <c r="F59" i="4"/>
  <c r="D149" i="4"/>
  <c r="F149" i="4" s="1"/>
  <c r="D237" i="4"/>
  <c r="F237" i="4" s="1"/>
  <c r="E98" i="4" l="1"/>
  <c r="D236" i="4"/>
  <c r="F236" i="4" s="1"/>
  <c r="D148" i="4"/>
  <c r="F148" i="4" s="1"/>
  <c r="E97" i="4" l="1"/>
  <c r="D235" i="4"/>
  <c r="F235" i="4" s="1"/>
  <c r="D147" i="4"/>
  <c r="F147" i="4" s="1"/>
  <c r="F46" i="4"/>
  <c r="D234" i="4" l="1"/>
  <c r="F234" i="4" s="1"/>
  <c r="D146" i="4"/>
  <c r="F146" i="4" s="1"/>
  <c r="E69" i="4"/>
  <c r="F48" i="4"/>
  <c r="D33" i="4"/>
  <c r="D34" i="4"/>
  <c r="D24" i="3"/>
  <c r="D23" i="3" s="1"/>
  <c r="F26" i="3"/>
  <c r="D233" i="4" l="1"/>
  <c r="F233" i="4" s="1"/>
  <c r="E19" i="4"/>
  <c r="D19" i="4"/>
  <c r="F19" i="4" l="1"/>
  <c r="D232" i="4"/>
  <c r="F232" i="4" s="1"/>
  <c r="D231" i="4"/>
  <c r="F231" i="4" s="1"/>
  <c r="E67" i="4"/>
  <c r="E229" i="4"/>
  <c r="E228" i="4" s="1"/>
  <c r="E227" i="4" s="1"/>
  <c r="E73" i="4"/>
  <c r="E72" i="4" s="1"/>
  <c r="E71" i="4" s="1"/>
  <c r="E70" i="4" s="1"/>
  <c r="E79" i="4"/>
  <c r="E78" i="4" s="1"/>
  <c r="E77" i="4" s="1"/>
  <c r="E76" i="4" s="1"/>
  <c r="E75" i="4" s="1"/>
  <c r="F80" i="4"/>
  <c r="E64" i="4"/>
  <c r="D66" i="4"/>
  <c r="D245" i="4"/>
  <c r="F245" i="4" s="1"/>
  <c r="D79" i="4"/>
  <c r="D78" i="4" s="1"/>
  <c r="D77" i="4" s="1"/>
  <c r="D76" i="4" s="1"/>
  <c r="D75" i="4" s="1"/>
  <c r="D73" i="4"/>
  <c r="E63" i="4" l="1"/>
  <c r="F64" i="4"/>
  <c r="E66" i="4"/>
  <c r="F67" i="4"/>
  <c r="F66" i="4"/>
  <c r="D72" i="4"/>
  <c r="E226" i="4"/>
  <c r="D243" i="4"/>
  <c r="F243" i="4" s="1"/>
  <c r="D241" i="4"/>
  <c r="F241" i="4" s="1"/>
  <c r="D244" i="4"/>
  <c r="F244" i="4" s="1"/>
  <c r="D205" i="4"/>
  <c r="D204" i="4" s="1"/>
  <c r="F79" i="4"/>
  <c r="F77" i="4"/>
  <c r="F78" i="4"/>
  <c r="F37" i="4"/>
  <c r="F35" i="4"/>
  <c r="D43" i="4"/>
  <c r="D159" i="4"/>
  <c r="F159" i="4" s="1"/>
  <c r="E62" i="4" l="1"/>
  <c r="E52" i="4" s="1"/>
  <c r="E51" i="4" s="1"/>
  <c r="F205" i="4"/>
  <c r="D203" i="4"/>
  <c r="F63" i="4"/>
  <c r="D71" i="4"/>
  <c r="F76" i="4"/>
  <c r="F75" i="4" s="1"/>
  <c r="F32" i="4"/>
  <c r="F34" i="4"/>
  <c r="F33" i="4"/>
  <c r="D42" i="4"/>
  <c r="D158" i="4"/>
  <c r="F158" i="4" s="1"/>
  <c r="F230" i="4"/>
  <c r="F203" i="4" l="1"/>
  <c r="F204" i="4"/>
  <c r="D41" i="4"/>
  <c r="D70" i="4"/>
  <c r="D157" i="4"/>
  <c r="D45" i="4"/>
  <c r="F45" i="4" s="1"/>
  <c r="D165" i="4"/>
  <c r="F165" i="4" s="1"/>
  <c r="D154" i="4"/>
  <c r="F154" i="4" s="1"/>
  <c r="D127" i="4"/>
  <c r="F127" i="4" s="1"/>
  <c r="D118" i="4"/>
  <c r="F118" i="4" s="1"/>
  <c r="D202" i="4" l="1"/>
  <c r="D156" i="4"/>
  <c r="F156" i="4" s="1"/>
  <c r="F157" i="4"/>
  <c r="D128" i="4"/>
  <c r="F128" i="4" s="1"/>
  <c r="D117" i="4"/>
  <c r="F117" i="4" s="1"/>
  <c r="D115" i="4"/>
  <c r="F115" i="4" s="1"/>
  <c r="D126" i="4"/>
  <c r="F126" i="4" s="1"/>
  <c r="D164" i="4"/>
  <c r="F164" i="4" s="1"/>
  <c r="D153" i="4"/>
  <c r="F153" i="4" s="1"/>
  <c r="F202" i="4" l="1"/>
  <c r="D201" i="4"/>
  <c r="D125" i="4"/>
  <c r="F125" i="4" s="1"/>
  <c r="D116" i="4"/>
  <c r="F116" i="4" s="1"/>
  <c r="D163" i="4"/>
  <c r="D152" i="4"/>
  <c r="F152" i="4" s="1"/>
  <c r="F33" i="3"/>
  <c r="F32" i="3"/>
  <c r="F31" i="3"/>
  <c r="F30" i="3"/>
  <c r="E28" i="3"/>
  <c r="D28" i="3"/>
  <c r="D67" i="3"/>
  <c r="D55" i="3"/>
  <c r="D37" i="3"/>
  <c r="F37" i="3" s="1"/>
  <c r="F67" i="3" l="1"/>
  <c r="D64" i="3"/>
  <c r="F64" i="3" s="1"/>
  <c r="E29" i="3"/>
  <c r="D161" i="4"/>
  <c r="F161" i="4" s="1"/>
  <c r="F163" i="4"/>
  <c r="D151" i="4"/>
  <c r="F151" i="4" s="1"/>
  <c r="F28" i="3"/>
  <c r="D40" i="4"/>
  <c r="D29" i="3"/>
  <c r="F29" i="3" s="1"/>
  <c r="D38" i="3"/>
  <c r="F38" i="3" s="1"/>
  <c r="D34" i="3" l="1"/>
  <c r="F34" i="3" s="1"/>
  <c r="D35" i="3"/>
  <c r="F35" i="3" s="1"/>
  <c r="E36" i="3"/>
  <c r="D229" i="4" l="1"/>
  <c r="D194" i="4" l="1"/>
  <c r="F194" i="4" s="1"/>
  <c r="D191" i="4" l="1"/>
  <c r="F191" i="4" s="1"/>
  <c r="D193" i="4"/>
  <c r="F193" i="4" s="1"/>
  <c r="D192" i="4" l="1"/>
  <c r="F192" i="4" s="1"/>
  <c r="D228" i="4"/>
  <c r="D189" i="4"/>
  <c r="F189" i="4" s="1"/>
  <c r="E123" i="4"/>
  <c r="E122" i="4" s="1"/>
  <c r="E121" i="4" s="1"/>
  <c r="D123" i="4"/>
  <c r="D103" i="4"/>
  <c r="F103" i="4" s="1"/>
  <c r="D49" i="4"/>
  <c r="D47" i="4" s="1"/>
  <c r="D38" i="4"/>
  <c r="F38" i="4" s="1"/>
  <c r="E29" i="4"/>
  <c r="E28" i="4" s="1"/>
  <c r="D29" i="4"/>
  <c r="F27" i="4"/>
  <c r="F26" i="4"/>
  <c r="E24" i="4"/>
  <c r="E23" i="4" s="1"/>
  <c r="E18" i="4"/>
  <c r="E17" i="4" s="1"/>
  <c r="D18" i="4"/>
  <c r="F16" i="4"/>
  <c r="F15" i="4"/>
  <c r="D14" i="4"/>
  <c r="D13" i="4" s="1"/>
  <c r="D12" i="4" s="1"/>
  <c r="E22" i="4" l="1"/>
  <c r="E21" i="4" s="1"/>
  <c r="F18" i="4"/>
  <c r="F29" i="4"/>
  <c r="D17" i="4"/>
  <c r="F17" i="4" s="1"/>
  <c r="D122" i="4"/>
  <c r="F122" i="4" s="1"/>
  <c r="F123" i="4"/>
  <c r="D48" i="4"/>
  <c r="D46" i="4"/>
  <c r="D121" i="4"/>
  <c r="F121" i="4" s="1"/>
  <c r="E13" i="4"/>
  <c r="D227" i="4"/>
  <c r="D102" i="4"/>
  <c r="F102" i="4" s="1"/>
  <c r="D120" i="4"/>
  <c r="D135" i="4"/>
  <c r="E120" i="4"/>
  <c r="E114" i="4" s="1"/>
  <c r="E107" i="4" s="1"/>
  <c r="E106" i="4" s="1"/>
  <c r="E10" i="4"/>
  <c r="F25" i="4"/>
  <c r="D188" i="4"/>
  <c r="F188" i="4" s="1"/>
  <c r="D24" i="4"/>
  <c r="D23" i="4" s="1"/>
  <c r="D28" i="4"/>
  <c r="F28" i="4" s="1"/>
  <c r="F14" i="4"/>
  <c r="F135" i="4" l="1"/>
  <c r="D134" i="4"/>
  <c r="F134" i="4" s="1"/>
  <c r="E9" i="4"/>
  <c r="D11" i="4"/>
  <c r="D114" i="4"/>
  <c r="F120" i="4"/>
  <c r="D22" i="4"/>
  <c r="D21" i="4" s="1"/>
  <c r="F13" i="4"/>
  <c r="E12" i="4"/>
  <c r="F12" i="4" s="1"/>
  <c r="D225" i="4"/>
  <c r="D224" i="4" s="1"/>
  <c r="D226" i="4"/>
  <c r="F226" i="4" s="1"/>
  <c r="D186" i="4"/>
  <c r="D169" i="4" s="1"/>
  <c r="D187" i="4"/>
  <c r="F187" i="4" s="1"/>
  <c r="D101" i="4"/>
  <c r="F23" i="4"/>
  <c r="F24" i="4"/>
  <c r="F101" i="4" l="1"/>
  <c r="D100" i="4"/>
  <c r="F169" i="4"/>
  <c r="F186" i="4"/>
  <c r="F114" i="4"/>
  <c r="D107" i="4"/>
  <c r="D106" i="4" s="1"/>
  <c r="D133" i="4"/>
  <c r="F133" i="4" l="1"/>
  <c r="D132" i="4"/>
  <c r="F100" i="4"/>
  <c r="D99" i="4"/>
  <c r="F99" i="4" s="1"/>
  <c r="D98" i="4"/>
  <c r="D168" i="4"/>
  <c r="F168" i="4" s="1"/>
  <c r="F132" i="4"/>
  <c r="F22" i="4"/>
  <c r="F98" i="4" l="1"/>
  <c r="D97" i="4"/>
  <c r="F97" i="4" s="1"/>
  <c r="D131" i="4"/>
  <c r="F131" i="4" s="1"/>
  <c r="F11" i="4"/>
  <c r="D10" i="4"/>
  <c r="D240" i="4"/>
  <c r="F240" i="4" s="1"/>
  <c r="D130" i="4" l="1"/>
  <c r="F130" i="4" s="1"/>
  <c r="F21" i="4"/>
  <c r="D239" i="4"/>
  <c r="F239" i="4" s="1"/>
  <c r="F10" i="4"/>
  <c r="D80" i="3" l="1"/>
  <c r="F80" i="3" s="1"/>
  <c r="D51" i="3"/>
  <c r="D75" i="3"/>
  <c r="F75" i="3" s="1"/>
  <c r="D74" i="3"/>
  <c r="D72" i="3"/>
  <c r="E62" i="3"/>
  <c r="F62" i="3" s="1"/>
  <c r="F60" i="3"/>
  <c r="D59" i="3"/>
  <c r="D58" i="3" s="1"/>
  <c r="E59" i="3"/>
  <c r="F56" i="3"/>
  <c r="D54" i="3"/>
  <c r="F49" i="3"/>
  <c r="D48" i="3"/>
  <c r="F47" i="3"/>
  <c r="D46" i="3"/>
  <c r="E46" i="3"/>
  <c r="F44" i="3"/>
  <c r="D43" i="3"/>
  <c r="E43" i="3"/>
  <c r="F27" i="3"/>
  <c r="F25" i="3"/>
  <c r="D50" i="3" l="1"/>
  <c r="F50" i="3" s="1"/>
  <c r="F51" i="3"/>
  <c r="D79" i="3"/>
  <c r="F79" i="3" s="1"/>
  <c r="E23" i="3"/>
  <c r="F24" i="3"/>
  <c r="D71" i="3"/>
  <c r="F46" i="3"/>
  <c r="F59" i="3"/>
  <c r="E58" i="3"/>
  <c r="E57" i="3" s="1"/>
  <c r="E61" i="3"/>
  <c r="F61" i="3" s="1"/>
  <c r="F43" i="3"/>
  <c r="D45" i="3"/>
  <c r="D42" i="3" s="1"/>
  <c r="F48" i="3"/>
  <c r="E45" i="3"/>
  <c r="E42" i="3" s="1"/>
  <c r="D53" i="3"/>
  <c r="D57" i="3"/>
  <c r="D70" i="3" l="1"/>
  <c r="F70" i="3" s="1"/>
  <c r="F69" i="3" s="1"/>
  <c r="E22" i="3"/>
  <c r="E20" i="3" s="1"/>
  <c r="D22" i="3"/>
  <c r="F57" i="3"/>
  <c r="F58" i="3"/>
  <c r="F23" i="3"/>
  <c r="F45" i="3"/>
  <c r="F42" i="3"/>
  <c r="D69" i="3" l="1"/>
  <c r="D20" i="3"/>
  <c r="F20" i="3" s="1"/>
  <c r="F22" i="3"/>
  <c r="F107" i="4" l="1"/>
  <c r="F106" i="4"/>
  <c r="F229" i="4" l="1"/>
  <c r="F228" i="4"/>
  <c r="F227" i="4"/>
  <c r="E225" i="4"/>
  <c r="E224" i="4" s="1"/>
  <c r="E8" i="4" s="1"/>
  <c r="E7" i="4" l="1"/>
  <c r="F225" i="4"/>
  <c r="F224" i="4" s="1"/>
  <c r="D62" i="4" l="1"/>
  <c r="F62" i="4" s="1"/>
  <c r="D52" i="4" l="1"/>
  <c r="D51" i="4" s="1"/>
  <c r="F52" i="4" l="1"/>
  <c r="D9" i="4"/>
  <c r="F51" i="4"/>
  <c r="F9" i="4" l="1"/>
  <c r="F201" i="4" l="1"/>
  <c r="F209" i="4"/>
  <c r="D167" i="4" l="1"/>
  <c r="F167" i="4" l="1"/>
  <c r="D8" i="4"/>
  <c r="F8" i="4" s="1"/>
  <c r="D7" i="4" l="1"/>
  <c r="F7" i="4" s="1"/>
</calcChain>
</file>

<file path=xl/sharedStrings.xml><?xml version="1.0" encoding="utf-8"?>
<sst xmlns="http://schemas.openxmlformats.org/spreadsheetml/2006/main" count="1163" uniqueCount="589">
  <si>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</si>
  <si>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</si>
  <si>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</si>
  <si>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</si>
  <si>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</si>
  <si>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</si>
  <si>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</si>
  <si>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</si>
  <si>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</si>
  <si>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</si>
  <si>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</si>
  <si>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</si>
  <si>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</si>
  <si>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</si>
  <si>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</si>
  <si>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</si>
  <si>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</si>
  <si>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</si>
  <si>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</si>
  <si>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</si>
  <si>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</si>
  <si>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</si>
  <si>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</si>
  <si>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</si>
  <si>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</si>
  <si>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</si>
  <si>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</si>
  <si>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</si>
  <si>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</si>
  <si>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</si>
  <si>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</si>
  <si>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</si>
  <si>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</si>
  <si>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</si>
  <si>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</si>
  <si>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</si>
  <si>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</si>
  <si>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</si>
  <si>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</si>
  <si>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</si>
  <si>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</si>
  <si>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</si>
  <si>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</si>
  <si>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</si>
  <si>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</si>
  <si>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</si>
  <si>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</si>
  <si>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</si>
  <si>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</si>
  <si>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</si>
  <si>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</si>
  <si>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</si>
  <si>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</si>
  <si>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</si>
  <si>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</si>
  <si>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</si>
  <si>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</si>
  <si>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</si>
  <si>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</si>
  <si>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</si>
  <si>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</si>
  <si>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</si>
  <si>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</si>
  <si>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</si>
  <si>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</si>
  <si>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</si>
  <si>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Общегосударственные вопросы</t>
  </si>
  <si>
    <t xml:space="preserve">Расходы 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</si>
  <si>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</si>
  <si>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</si>
  <si>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</si>
  <si>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</si>
  <si>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</si>
  <si>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Оплата работ и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</si>
  <si>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</si>
  <si>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</si>
  <si>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</si>
  <si>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</si>
  <si>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</si>
  <si>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материальных запасов</t>
  </si>
  <si>
    <t>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</si>
  <si>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</si>
  <si>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</si>
  <si>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</si>
  <si>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</si>
  <si>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Коммунальные услуги</t>
  </si>
  <si>
    <t>Культура</t>
  </si>
  <si>
    <t>Резервные фонды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</si>
  <si>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</si>
  <si>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</si>
  <si>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</si>
  <si>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</si>
  <si>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</si>
  <si>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</si>
  <si>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</si>
  <si>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</si>
  <si>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</si>
  <si>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</si>
  <si>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</si>
  <si>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</si>
  <si>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</si>
  <si>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</si>
  <si>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</si>
  <si>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</si>
  <si>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951 0503 0000000 000 000</t>
  </si>
  <si>
    <t>951 0801 0000000 000 000</t>
  </si>
  <si>
    <t>951 1100 0000000 000 000</t>
  </si>
  <si>
    <t>04226020</t>
  </si>
  <si>
    <t>951</t>
  </si>
  <si>
    <t>Оплата работ .услуг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</si>
  <si>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</si>
  <si>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</si>
  <si>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</si>
  <si>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</si>
  <si>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</si>
  <si>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</si>
  <si>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</si>
  <si>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</si>
  <si>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</si>
  <si>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</si>
  <si>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</si>
  <si>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951 1102 0000000 000 000</t>
  </si>
  <si>
    <t>Физическая культура и спорт</t>
  </si>
  <si>
    <t>951 0111 0000000 000 000</t>
  </si>
  <si>
    <t>951 0500 0000000 000 000</t>
  </si>
  <si>
    <t>Безвозмездные перечисления организациям</t>
  </si>
  <si>
    <t>Субвенции бюджетом поселений на выполнение полномочий субъектов Российской Федерации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</si>
  <si>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</si>
  <si>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</si>
  <si>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</si>
  <si>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</si>
  <si>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c налогоплательщиков, выбравших в качестве объекта налогообложения доходы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</si>
  <si>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</si>
  <si>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</si>
  <si>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</si>
  <si>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</si>
  <si>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</si>
  <si>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</si>
  <si>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</si>
  <si>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</si>
  <si>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000 1 05 01011 01 0000 110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</si>
  <si>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</si>
  <si>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</si>
  <si>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</si>
  <si>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</si>
  <si>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</si>
  <si>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</si>
  <si>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</si>
  <si>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</si>
  <si>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</si>
  <si>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</si>
  <si>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</si>
  <si>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</si>
  <si>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</si>
  <si>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</si>
  <si>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</si>
  <si>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</si>
  <si>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</si>
  <si>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Прочая закупка товаров, работ,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</si>
  <si>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</si>
  <si>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</si>
  <si>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</si>
  <si>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Оплата работ, услуг</t>
  </si>
  <si>
    <t>951 0400 0000000 000 000</t>
  </si>
  <si>
    <t>951 0409 0000000 000 000</t>
  </si>
  <si>
    <t>951 0502 0000000 000 000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</si>
  <si>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</si>
  <si>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</si>
  <si>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</si>
  <si>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</si>
  <si>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</si>
  <si>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</si>
  <si>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</si>
  <si>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</si>
  <si>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</si>
  <si>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000 1 05 01021 01 0000 110</t>
  </si>
  <si>
    <t>000 1 05 01020 01 0000 110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</si>
  <si>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</si>
  <si>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000 1 05 01010 01 0000 110</t>
  </si>
  <si>
    <t>Безвозмездные перечисления организациям, за исключением государственных и муниципальных организаций</t>
  </si>
  <si>
    <t>Руководитель                                           _________________________                       Е.П.Буравикова</t>
  </si>
  <si>
    <t>000 1 05 01000 00 0000 110</t>
  </si>
  <si>
    <t>Главный бухгалтер ________________ Н.В.Дьякова</t>
  </si>
  <si>
    <t>Прочая закупка товаров, работ и услуг для государственных (муниципальных) нужд</t>
  </si>
  <si>
    <t>000 1 16 90000 00 0000 140</t>
  </si>
  <si>
    <t>Прочие поступления от денежных взысканий (штрафов) и иных сумм в возмещении ущерба</t>
  </si>
  <si>
    <t>Начальник экономической службы   _______________           Л.Н.Школьникова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</si>
  <si>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</si>
  <si>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</si>
  <si>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</si>
  <si>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</si>
  <si>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</si>
  <si>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</si>
  <si>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</si>
  <si>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</si>
  <si>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</si>
  <si>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</si>
  <si>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</si>
  <si>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</si>
  <si>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</si>
  <si>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951 0113 0000000 000 000</t>
  </si>
  <si>
    <t>951 0102 8810011 121 213</t>
  </si>
  <si>
    <t>951 0102 8810011 121 211</t>
  </si>
  <si>
    <t>951 0102 8810011 121 210</t>
  </si>
  <si>
    <t>951 0102 8810011 121 200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</si>
  <si>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</si>
  <si>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</si>
  <si>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</si>
  <si>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</si>
  <si>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</si>
  <si>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951 0104 0120011 121 213</t>
  </si>
  <si>
    <t>951 0104 0120011 121 000</t>
  </si>
  <si>
    <t>951 0104 0120011 121 200</t>
  </si>
  <si>
    <t>951 0104 0120011 121 210</t>
  </si>
  <si>
    <t>951 0104 0120011 121 211</t>
  </si>
  <si>
    <t>951 0104 0120011 122 000</t>
  </si>
  <si>
    <t>951 0104 0120011 122 200</t>
  </si>
  <si>
    <t>951 0104 0120011 122 210</t>
  </si>
  <si>
    <t>951 0104 0120011 122 212</t>
  </si>
  <si>
    <t>951 0104 0120019 244 200</t>
  </si>
  <si>
    <t>951 0104 0120019 244 220</t>
  </si>
  <si>
    <t>951 0104 0120019 244 226</t>
  </si>
  <si>
    <t>951 0104 0120019 244 300</t>
  </si>
  <si>
    <t>951 0104 0120019 244 340</t>
  </si>
  <si>
    <t>951 0111 9919030 000 000</t>
  </si>
  <si>
    <t>951 0111 9919030 870 200</t>
  </si>
  <si>
    <t>951 0111 9919030 870 290</t>
  </si>
  <si>
    <t>951 0113 0129999 851 200</t>
  </si>
  <si>
    <t>951 0113 0129999 851 290</t>
  </si>
  <si>
    <t>951 0113 0129999 852 200</t>
  </si>
  <si>
    <t>951 0113 0129999 852 290</t>
  </si>
  <si>
    <t xml:space="preserve">951 0203 9995118 000 000 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</si>
  <si>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</si>
  <si>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</si>
  <si>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</si>
  <si>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</si>
  <si>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</si>
  <si>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951 0309 0328501 540 251</t>
  </si>
  <si>
    <t>951 0309 0328501 540 250</t>
  </si>
  <si>
    <t>951 0309 0328501 540 200</t>
  </si>
  <si>
    <t>951 0309 0328501 000 000</t>
  </si>
  <si>
    <t>951 0309 0332006 000 000</t>
  </si>
  <si>
    <t>951 0309 0332006 244 340</t>
  </si>
  <si>
    <t xml:space="preserve">951 0309 0332006 244 000 </t>
  </si>
  <si>
    <t>951 0409 0412007 244 000</t>
  </si>
  <si>
    <t>951 0409 0412007 244 200</t>
  </si>
  <si>
    <t>951 0409 0412007 244 220</t>
  </si>
  <si>
    <t>951 0409 0412007 244 225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</si>
  <si>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</si>
  <si>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</si>
  <si>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</si>
  <si>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</si>
  <si>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</si>
  <si>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</si>
  <si>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</si>
  <si>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</si>
  <si>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</si>
  <si>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</si>
  <si>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951 0801 0210059 611 000</t>
  </si>
  <si>
    <t>951 0801 0210059 611 200</t>
  </si>
  <si>
    <t>951 0801 0210059 611 240</t>
  </si>
  <si>
    <t>951 0801 0210059 611 241</t>
  </si>
  <si>
    <t>951 1102 0222016 000 000</t>
  </si>
  <si>
    <t>951 1102 0222016 244 000</t>
  </si>
  <si>
    <t>951 0502 0538503 810 242</t>
  </si>
  <si>
    <t>951 0502 0538503 810 240</t>
  </si>
  <si>
    <t>951 0502 0538503 000 000</t>
  </si>
  <si>
    <t>951 0502 0530000 000 000</t>
  </si>
  <si>
    <t>951 0503 0522014 244 225</t>
  </si>
  <si>
    <t>951 0503 0512012 244 223</t>
  </si>
  <si>
    <t>951 0503 0512012 244 220</t>
  </si>
  <si>
    <t>951 0503 0512012 244 200</t>
  </si>
  <si>
    <t>951 0503 0512012 244 000</t>
  </si>
  <si>
    <t>951 0503 0512012 000 000</t>
  </si>
  <si>
    <t>951 0503 0522014 000 000</t>
  </si>
  <si>
    <t>951 0503 0522014 244 000</t>
  </si>
  <si>
    <t>951 0503 0522014 244 220</t>
  </si>
  <si>
    <t>951 0503 0522014 244 200</t>
  </si>
  <si>
    <t>951 0502 0537366 000 000</t>
  </si>
  <si>
    <t>951 0502 0537366 810 200</t>
  </si>
  <si>
    <t>951 0502 0537366 810 240</t>
  </si>
  <si>
    <t>951 0502 0537366 810 242</t>
  </si>
  <si>
    <t>951 0409 0418505 244 225</t>
  </si>
  <si>
    <t>951 0409 0418505 000 000</t>
  </si>
  <si>
    <t>951 0409 0418505 244 000</t>
  </si>
  <si>
    <t>951 0409 0418505 244 220</t>
  </si>
  <si>
    <t>951 0409 0418505 244 200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</si>
  <si>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</si>
  <si>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</si>
  <si>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</si>
  <si>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</si>
  <si>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</si>
  <si>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951 0104 0120019 244 000</t>
  </si>
  <si>
    <t>951 0104 0120019 244 221</t>
  </si>
  <si>
    <t>951 0309 0322003 000 000</t>
  </si>
  <si>
    <t>951 0309 0322003 244 220</t>
  </si>
  <si>
    <t>951 0309 0322003 244 226</t>
  </si>
  <si>
    <t>951 0409 0410000 000 000</t>
  </si>
  <si>
    <t>951 0309 0330000 000 000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</si>
  <si>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</si>
  <si>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</si>
  <si>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951 0113 0612021 244 000</t>
  </si>
  <si>
    <t>951 0113 0612021 244 200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</si>
  <si>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</si>
  <si>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</si>
  <si>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</si>
  <si>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</si>
  <si>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</si>
  <si>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</si>
  <si>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</si>
  <si>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</si>
  <si>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Транспортные услуги</t>
  </si>
  <si>
    <t>951 1102 0222016 244 200</t>
  </si>
  <si>
    <t>951 1102 0222016 244 220</t>
  </si>
  <si>
    <t>951 1102 0222016 244 222</t>
  </si>
  <si>
    <t>951 0113 0128501 000 000</t>
  </si>
  <si>
    <t>951 0113 0128501 540 251</t>
  </si>
  <si>
    <t>951 0113 0129999 851 000</t>
  </si>
  <si>
    <t>Уплата налога на имущество организаций и земельного налога</t>
  </si>
  <si>
    <t>Уплата прочих налогов, сборов и иных платежей</t>
  </si>
  <si>
    <t>951 0113 0129999 852 000</t>
  </si>
  <si>
    <t>951 0502 0532017 810 242</t>
  </si>
  <si>
    <t>951 0502 0532017 810 240</t>
  </si>
  <si>
    <t>951 0502 0532017 000 000</t>
  </si>
  <si>
    <t>60626165</t>
  </si>
  <si>
    <t>Пенсии, выплачиваемые организациями сектора государственного управления</t>
  </si>
  <si>
    <t xml:space="preserve">Социальное обеспечение </t>
  </si>
  <si>
    <t>Пенсии, пособия, выплачиваемые организациями сектора государственного управления</t>
  </si>
  <si>
    <t>951 0104 0120019 244 225</t>
  </si>
  <si>
    <t>951 0113 0120000 000 000</t>
  </si>
  <si>
    <t>951 0111 9919030 870 000</t>
  </si>
  <si>
    <t>951 0113 0610000 000 000</t>
  </si>
  <si>
    <t>951 0113 0128501 540 200</t>
  </si>
  <si>
    <t>951 0113 0128501 540 250</t>
  </si>
  <si>
    <t>951 0113 0620000 000 000</t>
  </si>
  <si>
    <t xml:space="preserve">951 0203 9990000 000 000 </t>
  </si>
  <si>
    <t>951 0309 0320000 000 000</t>
  </si>
  <si>
    <t>951 0309 0322003 244 000</t>
  </si>
  <si>
    <t>951 0309 0322003 244 200</t>
  </si>
  <si>
    <t>951 0309 0328501 540 000</t>
  </si>
  <si>
    <t xml:space="preserve">951 0309 0332006 244 300 </t>
  </si>
  <si>
    <t>951 0502 0537366 810 000</t>
  </si>
  <si>
    <t>951 0502 0538503 810 000</t>
  </si>
  <si>
    <t>951 0502 0538503 810 200</t>
  </si>
  <si>
    <t>951 0502 0532017 810 000</t>
  </si>
  <si>
    <t>951 0502 0532017 810 200</t>
  </si>
  <si>
    <t>951 0503 0510000 000 000</t>
  </si>
  <si>
    <t>Глава Углеродовского городского поселения</t>
  </si>
  <si>
    <t>951 0104 9997239 000 000</t>
  </si>
  <si>
    <t>951 0104 9997239 244 000</t>
  </si>
  <si>
    <t>951 0104 9997239 244 300</t>
  </si>
  <si>
    <t>951 0104 9997239 244 340</t>
  </si>
  <si>
    <t>951 0503 0520000 000 000</t>
  </si>
  <si>
    <t>951 0800 0000000 000 000</t>
  </si>
  <si>
    <t>951 1102 0220000 000 000</t>
  </si>
  <si>
    <t>Культура,кинематография</t>
  </si>
  <si>
    <t>951 0801 0210000 000 000</t>
  </si>
  <si>
    <t>951 0113 0128501 540 000</t>
  </si>
  <si>
    <t>Расходы на социальную поддержку лиц из числа муниципальных служащих Углеродовского городского поселения</t>
  </si>
  <si>
    <t>Непрграммные расходы</t>
  </si>
  <si>
    <t>Администрация Углеродовского городского поселения</t>
  </si>
  <si>
    <t>Фонды оплаты труда государственных (муниципальных) органов и взносы по обязательному социальному страхованию</t>
  </si>
  <si>
    <t>951 0102 8810011 121 000</t>
  </si>
  <si>
    <t>Иные выплаты персоналу государственных (муниципальных) органов,за исключением фонда оплаты труда</t>
  </si>
  <si>
    <t>Подпрограмма "Нормативно-методическое обеспечение и организация бюджетного процесса"муниципальной программы Углеродовского городского поселения "Управление муниципальными финансами"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</si>
  <si>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</si>
  <si>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работ, услуг для обеспечения государственных (муниципальных нужд)</t>
  </si>
  <si>
    <t>Непрограммные расходы</t>
  </si>
  <si>
    <t>Финансовое обеспечение непредвиденных расходов</t>
  </si>
  <si>
    <t>951 0111 9910000 000 000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</si>
  <si>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(Резервные средства)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</si>
  <si>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</si>
  <si>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</si>
  <si>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951 0113 0129999 000 000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</si>
  <si>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</si>
  <si>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</si>
  <si>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951 1001 0630000 000 000</t>
  </si>
  <si>
    <t>Социальная политика</t>
  </si>
  <si>
    <t>Пенсионное обеспечение</t>
  </si>
  <si>
    <t>951 1000 0000000 000 000</t>
  </si>
  <si>
    <t>951 1001 0000000 000 000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</si>
  <si>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</si>
  <si>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</si>
  <si>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</si>
  <si>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</si>
  <si>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</si>
  <si>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</si>
  <si>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</si>
  <si>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951 0409 0412007 000 000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</si>
  <si>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 "Развитие транспортной системы"</t>
  </si>
  <si>
    <t>Расходы на 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транспортгной системы"</t>
  </si>
  <si>
    <t>Расходы на 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</si>
  <si>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2 "Повышение безопасности дорожного движения на территории Углеродовского городского поселения"</t>
  </si>
  <si>
    <t>951 0409 0420000 000 000</t>
  </si>
  <si>
    <t>Жилищно-коммунальное хозяйство</t>
  </si>
  <si>
    <t>Коммунальное хозяйство</t>
  </si>
  <si>
    <t>Подпрограмма "Развитие жилищно-коммунального хозяйства Углеродовского городского поселения"</t>
  </si>
  <si>
    <t>Расходы на возмещение предприятиям жилищно-коммунального хозяйства части платы граждан за 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поселения"Благоустройство территории и жилищно-коммунальное хозяйство"</t>
  </si>
  <si>
    <t>Расходы за счёт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</si>
  <si>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Софинансирование расходов на возмещение предприятиям жилищно-коммунального хозяйства части платы граждан коммунальные услуги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</si>
  <si>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Субсидии юридическим лицам (кроме некоммерческих организаций),индивидуальным предпринимателям,  физическим лицам)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</si>
  <si>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</si>
  <si>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 Углеродовского городского поселения " муниципальной программы Углеродовского городского поселения "Развитие культуры,физической культуры и спорта"</t>
  </si>
  <si>
    <t>951 0000 0000000  000 000</t>
  </si>
  <si>
    <t>951 0100 0000000 000 000</t>
  </si>
  <si>
    <t>951 0102 8810000 000 000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</si>
  <si>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</si>
  <si>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"Благоусройство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</si>
  <si>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</si>
  <si>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</si>
  <si>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</si>
  <si>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951 1001 0631001 312 263</t>
  </si>
  <si>
    <t>951 1001 0631001 312 260</t>
  </si>
  <si>
    <t>951 1001 0631001 312 200</t>
  </si>
  <si>
    <t>951 1001 0631001 312 000</t>
  </si>
  <si>
    <t>951 1001 0631001 000 000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</si>
  <si>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</si>
  <si>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</si>
  <si>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</si>
  <si>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</si>
  <si>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</si>
  <si>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</si>
  <si>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</si>
  <si>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</si>
  <si>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</si>
  <si>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</si>
  <si>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</si>
  <si>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</si>
  <si>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</si>
  <si>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</si>
  <si>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</si>
  <si>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</si>
  <si>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</si>
  <si>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</si>
  <si>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</si>
  <si>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</si>
  <si>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951 0309 0310000 000 000</t>
  </si>
  <si>
    <t>951 0309 0312002 000 000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</si>
  <si>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</si>
  <si>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951 0309 0312002 244 000</t>
  </si>
  <si>
    <t>951 0309 0312002 244 200</t>
  </si>
  <si>
    <t>951 0309 0312002 244 220</t>
  </si>
  <si>
    <t>951 0309 0312002 244 226</t>
  </si>
  <si>
    <t>Мероприятия по ремонту и обслуживанию объектов жилищно-коммунального хозяйства" в рамках подпрограммы "Развитие жилищно-коммунального хозяйства" муниципальной программы Углеродовского городского поселения "Благоустройство территории и жилищно-коммунальное хозяйство"</t>
  </si>
  <si>
    <t>951 0502 0532023 000 000</t>
  </si>
  <si>
    <t>951 0502 0532023 244 000</t>
  </si>
  <si>
    <t>951 0502 0532023 244 200</t>
  </si>
  <si>
    <t>951 0502 0532023 244 220</t>
  </si>
  <si>
    <t>951 0502 0532023 244 225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</si>
  <si>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"  </t>
    </r>
    <r>
      <rPr>
        <sz val="12"/>
        <rFont val="Arial Cyr"/>
        <charset val="204"/>
      </rPr>
      <t>Муниципальное образование Углеродовское городское поселение "</t>
    </r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</si>
  <si>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</si>
  <si>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</si>
  <si>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</si>
  <si>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951 0113 0122013 000 000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</si>
  <si>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</si>
  <si>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</si>
  <si>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t>951 0113 0122013 853 000</t>
  </si>
  <si>
    <t>951 0113 0122013 853 200</t>
  </si>
  <si>
    <t>951 0113 0122013 853 290</t>
  </si>
  <si>
    <t>951 0113 9999999 000 000</t>
  </si>
  <si>
    <t>951 0113 9999999 852 290</t>
  </si>
  <si>
    <t>951 0502 0532024 244 225</t>
  </si>
  <si>
    <t>951 0503 0522014 244 226</t>
  </si>
  <si>
    <t>951 0113 9999999 852 000</t>
  </si>
  <si>
    <t>951 0113 9999999 852 200</t>
  </si>
  <si>
    <t>951 0502 0532024 000 000</t>
  </si>
  <si>
    <t>951 0502 0532024 244 000</t>
  </si>
  <si>
    <t>951 0502 0532024 244 200</t>
  </si>
  <si>
    <t>951 0502 0532024 244 220</t>
  </si>
  <si>
    <t>Мероприятия по газификации Углеродовского городского поселения в рамках подрограммы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</si>
  <si>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</si>
  <si>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</si>
  <si>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</si>
  <si>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951 0104 9990000 000 000</t>
  </si>
  <si>
    <t>000 1 16 51000 02 0000 140</t>
  </si>
  <si>
    <t>000 1 16 51040 02 0000 140</t>
  </si>
  <si>
    <t>Денежные взыскания(штрафы),установленные законами субъектов РФ за  несоблюдение муниципальных правовых актов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</si>
  <si>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</si>
  <si>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951 0503 0512012 244 225</t>
  </si>
  <si>
    <t>951 0503 0522014 244 310</t>
  </si>
  <si>
    <t>951 0503 0522014 244 340</t>
  </si>
  <si>
    <t>Увеличение стоимости основных средств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</si>
  <si>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правонарушениях",перечня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</si>
  <si>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t>951 0409 0412007 244 340</t>
  </si>
  <si>
    <t>951 0502 0532023 244 226</t>
  </si>
  <si>
    <t>951 0113 9999014 000 000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</si>
  <si>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</si>
  <si>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951 0113 9999014 244 000</t>
  </si>
  <si>
    <t>951 0113 9999014 244 200</t>
  </si>
  <si>
    <t>951 0113 9999014 244 225</t>
  </si>
  <si>
    <t>951 0113 9999014 852 000</t>
  </si>
  <si>
    <t>951 0113 9999014 852 200</t>
  </si>
  <si>
    <t>951 0113 9999014 852 290</t>
  </si>
  <si>
    <t>951 0409 0412007 244 226</t>
  </si>
  <si>
    <t>Иные мероприятия в области дорожного хозяйства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</si>
  <si>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951 0409 0412009 244 226</t>
  </si>
  <si>
    <t>951 0409 0412009 244 220</t>
  </si>
  <si>
    <t>951 0409 0412009 244 200</t>
  </si>
  <si>
    <t>951 0409 0412009 244 000</t>
  </si>
  <si>
    <t>951 0409 0412009 000 000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</si>
  <si>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</si>
  <si>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</si>
  <si>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</t>
  </si>
  <si>
    <t>Реализация направления расходов по иным непрограммным расходам в рамках непрограммных расходов органа местного самоуправления Углеродовского городского поселения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</si>
  <si>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</si>
  <si>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Мероприятия по предупреждению происшествий на водных объектах  в рамках подпрограммы "Обеспечение безопасности на водных объектах" 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</si>
  <si>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</si>
  <si>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поселения"Развитие транспортной системы"</t>
  </si>
  <si>
    <t>951 0409 0412025 244 225</t>
  </si>
  <si>
    <t>951 0409 0412025 244 220</t>
  </si>
  <si>
    <t>951 0409 0412025 244 200</t>
  </si>
  <si>
    <t>951 0409 0412025 244 000</t>
  </si>
  <si>
    <t>951 0409 0412025 000 000</t>
  </si>
  <si>
    <t>951 0502 0538510 000 000</t>
  </si>
  <si>
    <t>Расходы за счёт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</si>
  <si>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951 1300 0000000 000 000</t>
  </si>
  <si>
    <t>951 1301 0000000 000 000</t>
  </si>
  <si>
    <t>951 1301 9920000 000 000</t>
  </si>
  <si>
    <t>951 1301 9929029 000 000</t>
  </si>
  <si>
    <t>951 1301 9929029 730 000</t>
  </si>
  <si>
    <t>951 1301 9929029 730 200</t>
  </si>
  <si>
    <t>951 1301 9929029 730 230</t>
  </si>
  <si>
    <t>951 1301 9929029 730 231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</si>
  <si>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</si>
  <si>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</si>
  <si>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</si>
  <si>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Процентные платежи по обслуживанию муниципального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</si>
  <si>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</si>
  <si>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</si>
  <si>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</si>
  <si>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</si>
  <si>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</si>
  <si>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</si>
  <si>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</si>
  <si>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</si>
  <si>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</si>
  <si>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</si>
  <si>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</si>
  <si>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</si>
  <si>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</si>
  <si>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</si>
  <si>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</si>
  <si>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951 0503 0529010 244 000</t>
  </si>
  <si>
    <t>951 0503 0529010 244 310</t>
  </si>
  <si>
    <t>951 0503 0529010 000 000</t>
  </si>
  <si>
    <t>Расходы за счёт межбюджетных трансфертов из бюджета района на решение вопросов местного значения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</si>
  <si>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951 0503 0527102 000 000</t>
  </si>
  <si>
    <t>951 0503 0527102 244 000</t>
  </si>
  <si>
    <t>951 0503 0527102 244 225</t>
  </si>
  <si>
    <t>Расходы за счёт средств резервного фонда Правительства Ростовской области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</si>
  <si>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</si>
  <si>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</si>
  <si>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416 100,00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</si>
  <si>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</si>
  <si>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</si>
  <si>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</si>
  <si>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</si>
  <si>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</si>
  <si>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</si>
  <si>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</si>
  <si>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</si>
  <si>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</si>
  <si>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</si>
  <si>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</si>
  <si>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</si>
  <si>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-264 154,34</t>
  </si>
  <si>
    <t>145 145,66</t>
  </si>
  <si>
    <t>-409 300,00</t>
  </si>
  <si>
    <t>453 967,30</t>
  </si>
  <si>
    <t>000 2 02 04999 13 0000 151</t>
  </si>
  <si>
    <t>000 2 02 03024 13 0000 151</t>
  </si>
  <si>
    <t>000 1 06 06030 00 0000 110</t>
  </si>
  <si>
    <t>951 0113 9992096 244 226</t>
  </si>
  <si>
    <t>на 1 октября 2015 года</t>
  </si>
  <si>
    <t>01.10.2015</t>
  </si>
  <si>
    <t>"02"октября 2015г.</t>
  </si>
  <si>
    <t>951 0113 9992096 000 000</t>
  </si>
  <si>
    <t>951 0113 9992096 244 000</t>
  </si>
  <si>
    <t>951 0113 9992096 244 200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</si>
  <si>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</si>
  <si>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951 0113 9990000 000 000</t>
  </si>
  <si>
    <t>951 0409 0412007 244 300</t>
  </si>
  <si>
    <t>000 1 16 90050 13 0000 140</t>
  </si>
  <si>
    <t>Прочие поступления от денежных взысканий (штрафов) и иных сумм в возмещении ущерба, зачисляемые в бюджеты городских поселений</t>
  </si>
  <si>
    <t>951 0502 0538510 243 225</t>
  </si>
  <si>
    <t>951 0502 0538510 243 220</t>
  </si>
  <si>
    <t>951 0502 0538510 243 200</t>
  </si>
  <si>
    <t>951 0502 0538510 243 000</t>
  </si>
  <si>
    <t>Прочая закупка товаров, работ,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</si>
</sst>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.00_ ;\-#,##0.00\ "/>
  </numFmts>
  <fonts count="1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sz val="16"/>
      <name val="Arial Cyr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3" xfId="0" applyBorder="1" applyAlignment="1"/>
    <xf numFmtId="49" fontId="0" fillId="0" borderId="3" xfId="0" applyNumberFormat="1" applyBorder="1"/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4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49" fontId="7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/>
    <xf numFmtId="49" fontId="8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 applyBorder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9" fontId="9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49" fontId="11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4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49" fontId="9" fillId="0" borderId="3" xfId="0" applyNumberFormat="1" applyFont="1" applyBorder="1"/>
    <xf numFmtId="0" fontId="9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6" xfId="0" applyFont="1" applyBorder="1"/>
    <xf numFmtId="49" fontId="11" fillId="0" borderId="7" xfId="0" applyNumberFormat="1" applyFont="1" applyBorder="1" applyAlignment="1"/>
    <xf numFmtId="4" fontId="12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/>
    <xf numFmtId="0" fontId="16" fillId="0" borderId="0" xfId="0" applyFont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" fontId="11" fillId="0" borderId="5" xfId="0" applyNumberFormat="1" applyFont="1" applyBorder="1" applyAlignment="1"/>
    <xf numFmtId="4" fontId="12" fillId="0" borderId="5" xfId="0" applyNumberFormat="1" applyFont="1" applyBorder="1" applyAlignment="1"/>
    <xf numFmtId="4" fontId="12" fillId="0" borderId="9" xfId="0" applyNumberFormat="1" applyFont="1" applyBorder="1" applyAlignment="1"/>
    <xf numFmtId="4" fontId="12" fillId="0" borderId="15" xfId="0" applyNumberFormat="1" applyFont="1" applyBorder="1" applyAlignment="1"/>
    <xf numFmtId="4" fontId="12" fillId="0" borderId="16" xfId="0" applyNumberFormat="1" applyFont="1" applyBorder="1" applyAlignment="1"/>
    <xf numFmtId="4" fontId="12" fillId="0" borderId="8" xfId="0" applyNumberFormat="1" applyFont="1" applyBorder="1" applyAlignment="1"/>
    <xf numFmtId="4" fontId="12" fillId="0" borderId="10" xfId="0" applyNumberFormat="1" applyFont="1" applyBorder="1" applyAlignment="1"/>
    <xf numFmtId="0" fontId="14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/>
    <xf numFmtId="4" fontId="11" fillId="0" borderId="5" xfId="0" applyNumberFormat="1" applyFont="1" applyBorder="1" applyAlignment="1">
      <alignment horizontal="right"/>
    </xf>
    <xf numFmtId="165" fontId="12" fillId="0" borderId="1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1" fillId="0" borderId="1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/>
    </xf>
    <xf numFmtId="4" fontId="1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" fontId="12" fillId="0" borderId="19" xfId="0" applyNumberFormat="1" applyFont="1" applyBorder="1" applyAlignment="1"/>
    <xf numFmtId="4" fontId="18" fillId="2" borderId="5" xfId="0" applyNumberFormat="1" applyFont="1" applyFill="1" applyBorder="1" applyAlignment="1"/>
    <xf numFmtId="0" fontId="8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10" fillId="0" borderId="0" xfId="0" applyFont="1" applyAlignment="1"/>
    <xf numFmtId="49" fontId="8" fillId="0" borderId="0" xfId="0" applyNumberFormat="1" applyFont="1" applyAlignment="1"/>
    <xf numFmtId="43" fontId="12" fillId="0" borderId="5" xfId="0" applyNumberFormat="1" applyFont="1" applyBorder="1" applyAlignment="1">
      <alignment horizontal="center"/>
    </xf>
    <xf numFmtId="4" fontId="17" fillId="2" borderId="5" xfId="0" applyNumberFormat="1" applyFont="1" applyFill="1" applyBorder="1" applyAlignment="1">
      <alignment horizontal="center"/>
    </xf>
    <xf numFmtId="165" fontId="11" fillId="0" borderId="5" xfId="0" applyNumberFormat="1" applyFont="1" applyBorder="1" applyAlignment="1">
      <alignment horizontal="right"/>
    </xf>
    <xf numFmtId="4" fontId="12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shrinkToFit="1"/>
    </xf>
    <xf numFmtId="4" fontId="12" fillId="0" borderId="16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43" fontId="12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>
      <alignment horizontal="right"/>
    </xf>
    <xf numFmtId="43" fontId="11" fillId="0" borderId="5" xfId="0" applyNumberFormat="1" applyFont="1" applyBorder="1" applyAlignment="1"/>
    <xf numFmtId="43" fontId="11" fillId="0" borderId="5" xfId="0" applyNumberFormat="1" applyFont="1" applyBorder="1" applyAlignment="1">
      <alignment shrinkToFit="1"/>
    </xf>
    <xf numFmtId="43" fontId="12" fillId="0" borderId="16" xfId="0" applyNumberFormat="1" applyFont="1" applyBorder="1" applyAlignment="1">
      <alignment horizontal="center"/>
    </xf>
    <xf numFmtId="43" fontId="11" fillId="0" borderId="5" xfId="0" applyNumberFormat="1" applyFont="1" applyBorder="1" applyAlignment="1">
      <alignment horizontal="right" shrinkToFit="1"/>
    </xf>
    <xf numFmtId="4" fontId="11" fillId="2" borderId="5" xfId="0" applyNumberFormat="1" applyFont="1" applyFill="1" applyBorder="1" applyAlignment="1"/>
    <xf numFmtId="4" fontId="5" fillId="2" borderId="5" xfId="0" applyNumberFormat="1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/>
    </xf>
    <xf numFmtId="0" fontId="13" fillId="0" borderId="5" xfId="0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center" wrapText="1"/>
    </xf>
    <xf numFmtId="164" fontId="11" fillId="0" borderId="5" xfId="0" applyNumberFormat="1" applyFont="1" applyBorder="1" applyAlignment="1">
      <alignment horizontal="center"/>
    </xf>
    <xf numFmtId="4" fontId="16" fillId="0" borderId="5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>
      <alignment horizontal="left" wrapText="1"/>
    </xf>
    <xf numFmtId="0" fontId="0" fillId="0" borderId="0" xfId="0" applyAlignment="1"/>
    <xf numFmtId="0" fontId="10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view="pageBreakPreview" topLeftCell="A55" zoomScale="70" zoomScaleSheetLayoutView="70" workbookViewId="0">
      <selection activeCell="C68" sqref="C68"/>
    </sheetView>
  </sheetViews>
  <sheetFormatPr defaultRowHeight="18" x14ac:dyDescent="0.25"/>
  <cols>
    <col min="1" max="1" width="67.7109375" style="19" customWidth="1"/>
    <col min="2" max="2" width="6" style="19" customWidth="1"/>
    <col min="3" max="3" width="43" style="19" customWidth="1"/>
    <col min="4" max="4" width="23" style="34" customWidth="1"/>
    <col min="5" max="5" width="24" style="34" customWidth="1"/>
    <col min="6" max="6" width="23.42578125" style="21" customWidth="1"/>
    <col min="7" max="7" width="9.140625" style="21" customWidth="1"/>
    <col min="8" max="8" width="0.140625" style="21" hidden="1" customWidth="1"/>
    <col min="9" max="16384" width="9.140625" style="21"/>
  </cols>
  <sheetData>
    <row r="1" spans="1:6" ht="10.5" customHeight="1" x14ac:dyDescent="0.25">
      <c r="D1" s="158"/>
      <c r="E1" s="158"/>
      <c r="F1" s="158"/>
    </row>
    <row r="2" spans="1:6" ht="9.75" customHeight="1" x14ac:dyDescent="0.25">
      <c r="D2" s="22"/>
      <c r="E2" s="23"/>
      <c r="F2" s="22"/>
    </row>
    <row r="3" spans="1:6" ht="10.5" customHeight="1" x14ac:dyDescent="0.25">
      <c r="D3" s="22"/>
      <c r="E3" s="23"/>
      <c r="F3" s="22"/>
    </row>
    <row r="4" spans="1:6" ht="11.25" customHeight="1" x14ac:dyDescent="0.25">
      <c r="D4" s="22"/>
      <c r="E4" s="23"/>
      <c r="F4" s="22"/>
    </row>
    <row r="5" spans="1:6" ht="10.5" customHeight="1" x14ac:dyDescent="0.25">
      <c r="D5" s="22"/>
      <c r="E5" s="23"/>
      <c r="F5" s="22"/>
    </row>
    <row r="6" spans="1:6" ht="17.25" customHeight="1" thickBot="1" x14ac:dyDescent="0.3">
      <c r="A6" s="162" t="s">
        <v>425</v>
      </c>
      <c r="B6" s="162"/>
      <c r="C6" s="162"/>
      <c r="D6" s="162"/>
      <c r="E6" s="130"/>
      <c r="F6" s="56" t="s">
        <v>4</v>
      </c>
    </row>
    <row r="7" spans="1:6" ht="15" customHeight="1" x14ac:dyDescent="0.25">
      <c r="B7" s="24"/>
      <c r="D7" s="37" t="s">
        <v>420</v>
      </c>
      <c r="E7" s="37"/>
      <c r="F7" s="57" t="s">
        <v>21</v>
      </c>
    </row>
    <row r="8" spans="1:6" ht="15.75" customHeight="1" x14ac:dyDescent="0.25">
      <c r="A8" s="25"/>
      <c r="B8" s="25"/>
      <c r="C8" s="163" t="s">
        <v>573</v>
      </c>
      <c r="D8" s="163"/>
      <c r="E8" s="122" t="s">
        <v>424</v>
      </c>
      <c r="F8" s="58" t="s">
        <v>574</v>
      </c>
    </row>
    <row r="9" spans="1:6" ht="15.75" customHeight="1" x14ac:dyDescent="0.25">
      <c r="A9" s="51" t="s">
        <v>38</v>
      </c>
      <c r="B9" s="24"/>
      <c r="C9" s="24"/>
      <c r="D9" s="23"/>
      <c r="E9" s="131" t="s">
        <v>421</v>
      </c>
      <c r="F9" s="59" t="s">
        <v>107</v>
      </c>
    </row>
    <row r="10" spans="1:6" ht="17.25" customHeight="1" x14ac:dyDescent="0.25">
      <c r="A10" s="52" t="s">
        <v>135</v>
      </c>
      <c r="B10" s="20"/>
      <c r="C10" s="20"/>
      <c r="D10" s="20"/>
      <c r="E10" s="131" t="s">
        <v>422</v>
      </c>
      <c r="F10" s="58" t="s">
        <v>108</v>
      </c>
    </row>
    <row r="11" spans="1:6" ht="35.25" customHeight="1" x14ac:dyDescent="0.25">
      <c r="A11" s="159" t="s">
        <v>449</v>
      </c>
      <c r="B11" s="160"/>
      <c r="C11" s="160"/>
      <c r="D11" s="160"/>
      <c r="E11" s="131" t="s">
        <v>423</v>
      </c>
      <c r="F11" s="58" t="s">
        <v>324</v>
      </c>
    </row>
    <row r="12" spans="1:6" ht="14.1" customHeight="1" x14ac:dyDescent="0.25">
      <c r="A12" s="52" t="s">
        <v>470</v>
      </c>
      <c r="B12" s="24"/>
      <c r="C12" s="24"/>
      <c r="D12" s="23"/>
      <c r="E12" s="23"/>
      <c r="F12" s="60"/>
    </row>
    <row r="13" spans="1:6" ht="17.25" customHeight="1" thickBot="1" x14ac:dyDescent="0.3">
      <c r="A13" s="51" t="s">
        <v>127</v>
      </c>
      <c r="B13" s="161" t="s">
        <v>419</v>
      </c>
      <c r="C13" s="160"/>
      <c r="D13" s="23"/>
      <c r="E13" s="23"/>
      <c r="F13" s="61" t="s">
        <v>0</v>
      </c>
    </row>
    <row r="14" spans="1:6" ht="13.5" customHeight="1" x14ac:dyDescent="0.25">
      <c r="B14" s="160"/>
      <c r="C14" s="160"/>
      <c r="D14" s="23"/>
      <c r="E14" s="23"/>
      <c r="F14" s="27"/>
    </row>
    <row r="15" spans="1:6" ht="5.25" customHeight="1" x14ac:dyDescent="0.25">
      <c r="A15" s="62"/>
      <c r="B15" s="62"/>
      <c r="C15" s="63"/>
      <c r="D15" s="64"/>
      <c r="E15" s="64"/>
      <c r="F15" s="65"/>
    </row>
    <row r="16" spans="1:6" ht="16.5" customHeight="1" x14ac:dyDescent="0.25">
      <c r="A16" s="66"/>
      <c r="B16" s="67" t="s">
        <v>10</v>
      </c>
      <c r="C16" s="68" t="s">
        <v>37</v>
      </c>
      <c r="D16" s="69" t="s">
        <v>29</v>
      </c>
      <c r="E16" s="70"/>
      <c r="F16" s="70" t="s">
        <v>22</v>
      </c>
    </row>
    <row r="17" spans="1:6" ht="21.75" customHeight="1" x14ac:dyDescent="0.25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</row>
    <row r="18" spans="1:6" ht="16.5" customHeight="1" x14ac:dyDescent="0.25">
      <c r="A18" s="71"/>
      <c r="B18" s="67" t="s">
        <v>12</v>
      </c>
      <c r="C18" s="68" t="s">
        <v>34</v>
      </c>
      <c r="D18" s="69" t="s">
        <v>3</v>
      </c>
      <c r="E18" s="69"/>
      <c r="F18" s="69"/>
    </row>
    <row r="19" spans="1:6" ht="19.5" customHeight="1" x14ac:dyDescent="0.25">
      <c r="A19" s="72">
        <v>1</v>
      </c>
      <c r="B19" s="73">
        <v>2</v>
      </c>
      <c r="C19" s="72">
        <v>3</v>
      </c>
      <c r="D19" s="118" t="s">
        <v>1</v>
      </c>
      <c r="E19" s="118" t="s">
        <v>25</v>
      </c>
      <c r="F19" s="118" t="s">
        <v>26</v>
      </c>
    </row>
    <row r="20" spans="1:6" ht="29.25" customHeight="1" x14ac:dyDescent="0.35">
      <c r="A20" s="74" t="s">
        <v>27</v>
      </c>
      <c r="B20" s="18" t="s">
        <v>111</v>
      </c>
      <c r="C20" s="119" t="s">
        <v>20</v>
      </c>
      <c r="D20" s="99">
        <f>D22+D69</f>
        <v>13034600</v>
      </c>
      <c r="E20" s="99">
        <f>E22+E69</f>
        <v>6751672.4400000004</v>
      </c>
      <c r="F20" s="120">
        <f>D20-E20</f>
        <v>6282927.5599999996</v>
      </c>
    </row>
    <row r="21" spans="1:6" ht="15.95" customHeight="1" x14ac:dyDescent="0.35">
      <c r="A21" s="74" t="s">
        <v>6</v>
      </c>
      <c r="B21" s="18" t="s">
        <v>111</v>
      </c>
      <c r="C21" s="75"/>
      <c r="D21" s="96"/>
      <c r="E21" s="96"/>
      <c r="F21" s="97"/>
    </row>
    <row r="22" spans="1:6" ht="21.75" customHeight="1" x14ac:dyDescent="0.35">
      <c r="A22" s="77" t="s">
        <v>41</v>
      </c>
      <c r="B22" s="18" t="s">
        <v>111</v>
      </c>
      <c r="C22" s="78" t="s">
        <v>136</v>
      </c>
      <c r="D22" s="96">
        <f>D23+D28+D34+D42+D50+D53+D64</f>
        <v>2579800</v>
      </c>
      <c r="E22" s="96">
        <f>E23+E28+E42+E53+E50+E34+E64</f>
        <v>1421172.4400000002</v>
      </c>
      <c r="F22" s="97">
        <f>D22-E22</f>
        <v>1158627.5599999998</v>
      </c>
    </row>
    <row r="23" spans="1:6" ht="21" customHeight="1" x14ac:dyDescent="0.35">
      <c r="A23" s="77" t="s">
        <v>42</v>
      </c>
      <c r="B23" s="18" t="s">
        <v>111</v>
      </c>
      <c r="C23" s="78" t="s">
        <v>137</v>
      </c>
      <c r="D23" s="98">
        <f>D24</f>
        <v>265300</v>
      </c>
      <c r="E23" s="99">
        <f>E24</f>
        <v>187188.69</v>
      </c>
      <c r="F23" s="97">
        <f t="shared" ref="F23:F62" si="0">D23-E23</f>
        <v>78111.31</v>
      </c>
    </row>
    <row r="24" spans="1:6" ht="19.5" customHeight="1" x14ac:dyDescent="0.35">
      <c r="A24" s="77" t="s">
        <v>43</v>
      </c>
      <c r="B24" s="18" t="s">
        <v>111</v>
      </c>
      <c r="C24" s="78" t="s">
        <v>138</v>
      </c>
      <c r="D24" s="98">
        <f>D25+D26</f>
        <v>265300</v>
      </c>
      <c r="E24" s="99">
        <f>E25+E26</f>
        <v>187188.69</v>
      </c>
      <c r="F24" s="97">
        <f>D24-E24</f>
        <v>78111.31</v>
      </c>
    </row>
    <row r="25" spans="1:6" ht="125.25" customHeight="1" x14ac:dyDescent="0.35">
      <c r="A25" s="77" t="s">
        <v>156</v>
      </c>
      <c r="B25" s="18" t="s">
        <v>111</v>
      </c>
      <c r="C25" s="78" t="s">
        <v>166</v>
      </c>
      <c r="D25" s="98">
        <v>264600</v>
      </c>
      <c r="E25" s="99">
        <v>185271.9</v>
      </c>
      <c r="F25" s="97">
        <f t="shared" si="0"/>
        <v>79328.100000000006</v>
      </c>
    </row>
    <row r="26" spans="1:6" ht="75" customHeight="1" x14ac:dyDescent="0.35">
      <c r="A26" s="77" t="s">
        <v>168</v>
      </c>
      <c r="B26" s="18" t="s">
        <v>111</v>
      </c>
      <c r="C26" s="78" t="s">
        <v>167</v>
      </c>
      <c r="D26" s="98">
        <v>700</v>
      </c>
      <c r="E26" s="99">
        <v>1916.79</v>
      </c>
      <c r="F26" s="97">
        <f>D26-E26</f>
        <v>-1216.79</v>
      </c>
    </row>
    <row r="27" spans="1:6" ht="61.5" hidden="1" customHeight="1" x14ac:dyDescent="0.35">
      <c r="A27" s="77" t="s">
        <v>44</v>
      </c>
      <c r="B27" s="18" t="s">
        <v>111</v>
      </c>
      <c r="C27" s="78" t="s">
        <v>91</v>
      </c>
      <c r="D27" s="98">
        <v>0</v>
      </c>
      <c r="E27" s="99">
        <v>117</v>
      </c>
      <c r="F27" s="97">
        <f t="shared" si="0"/>
        <v>-117</v>
      </c>
    </row>
    <row r="28" spans="1:6" ht="61.5" customHeight="1" x14ac:dyDescent="0.35">
      <c r="A28" s="77" t="s">
        <v>190</v>
      </c>
      <c r="B28" s="18" t="s">
        <v>111</v>
      </c>
      <c r="C28" s="78" t="s">
        <v>188</v>
      </c>
      <c r="D28" s="98">
        <f>D30+D31+D32+D33</f>
        <v>458400</v>
      </c>
      <c r="E28" s="99">
        <f>E30+E31+E32+E33</f>
        <v>388972.87000000005</v>
      </c>
      <c r="F28" s="97">
        <f t="shared" ref="F28:F33" si="1">D28-E28</f>
        <v>69427.129999999946</v>
      </c>
    </row>
    <row r="29" spans="1:6" ht="49.5" customHeight="1" x14ac:dyDescent="0.35">
      <c r="A29" s="77" t="s">
        <v>191</v>
      </c>
      <c r="B29" s="18" t="s">
        <v>111</v>
      </c>
      <c r="C29" s="78" t="s">
        <v>189</v>
      </c>
      <c r="D29" s="98">
        <f>D28</f>
        <v>458400</v>
      </c>
      <c r="E29" s="99">
        <f>E28</f>
        <v>388972.87000000005</v>
      </c>
      <c r="F29" s="97">
        <f t="shared" si="1"/>
        <v>69427.129999999946</v>
      </c>
    </row>
    <row r="30" spans="1:6" ht="111.75" customHeight="1" x14ac:dyDescent="0.35">
      <c r="A30" s="77" t="s">
        <v>192</v>
      </c>
      <c r="B30" s="18" t="s">
        <v>111</v>
      </c>
      <c r="C30" s="78" t="s">
        <v>193</v>
      </c>
      <c r="D30" s="98">
        <v>140200</v>
      </c>
      <c r="E30" s="99">
        <v>133494.76999999999</v>
      </c>
      <c r="F30" s="97">
        <f t="shared" si="1"/>
        <v>6705.2300000000105</v>
      </c>
    </row>
    <row r="31" spans="1:6" ht="130.5" customHeight="1" x14ac:dyDescent="0.35">
      <c r="A31" s="77" t="s">
        <v>194</v>
      </c>
      <c r="B31" s="18" t="s">
        <v>111</v>
      </c>
      <c r="C31" s="78" t="s">
        <v>195</v>
      </c>
      <c r="D31" s="98">
        <v>5200</v>
      </c>
      <c r="E31" s="99">
        <v>3625.26</v>
      </c>
      <c r="F31" s="97">
        <f t="shared" si="1"/>
        <v>1574.7399999999998</v>
      </c>
    </row>
    <row r="32" spans="1:6" ht="118.5" customHeight="1" x14ac:dyDescent="0.35">
      <c r="A32" s="77" t="s">
        <v>196</v>
      </c>
      <c r="B32" s="18" t="s">
        <v>111</v>
      </c>
      <c r="C32" s="78" t="s">
        <v>197</v>
      </c>
      <c r="D32" s="98">
        <v>307100</v>
      </c>
      <c r="E32" s="99">
        <v>267828.77</v>
      </c>
      <c r="F32" s="97">
        <f t="shared" si="1"/>
        <v>39271.229999999981</v>
      </c>
    </row>
    <row r="33" spans="1:6" ht="124.5" customHeight="1" x14ac:dyDescent="0.35">
      <c r="A33" s="77" t="s">
        <v>196</v>
      </c>
      <c r="B33" s="18" t="s">
        <v>111</v>
      </c>
      <c r="C33" s="78" t="s">
        <v>198</v>
      </c>
      <c r="D33" s="98">
        <v>5900</v>
      </c>
      <c r="E33" s="99">
        <v>-15975.93</v>
      </c>
      <c r="F33" s="97">
        <f t="shared" si="1"/>
        <v>21875.93</v>
      </c>
    </row>
    <row r="34" spans="1:6" ht="23.25" x14ac:dyDescent="0.35">
      <c r="A34" s="77" t="s">
        <v>45</v>
      </c>
      <c r="B34" s="18" t="s">
        <v>111</v>
      </c>
      <c r="C34" s="78" t="s">
        <v>139</v>
      </c>
      <c r="D34" s="98">
        <f>D36+D38+D41</f>
        <v>40000</v>
      </c>
      <c r="E34" s="137">
        <f>E38+E40</f>
        <v>2948.1800000000003</v>
      </c>
      <c r="F34" s="135">
        <f>D34-E34</f>
        <v>37051.82</v>
      </c>
    </row>
    <row r="35" spans="1:6" ht="43.5" customHeight="1" x14ac:dyDescent="0.35">
      <c r="A35" s="79" t="s">
        <v>46</v>
      </c>
      <c r="B35" s="18" t="s">
        <v>111</v>
      </c>
      <c r="C35" s="78" t="s">
        <v>181</v>
      </c>
      <c r="D35" s="98">
        <f>D36+D38</f>
        <v>38900</v>
      </c>
      <c r="E35" s="137">
        <f>E38</f>
        <v>1748.18</v>
      </c>
      <c r="F35" s="135">
        <f>D35-E35</f>
        <v>37151.82</v>
      </c>
    </row>
    <row r="36" spans="1:6" ht="60.75" customHeight="1" x14ac:dyDescent="0.35">
      <c r="A36" s="79" t="s">
        <v>131</v>
      </c>
      <c r="B36" s="18" t="s">
        <v>111</v>
      </c>
      <c r="C36" s="78" t="s">
        <v>178</v>
      </c>
      <c r="D36" s="98">
        <v>4500</v>
      </c>
      <c r="E36" s="143" t="str">
        <f>E37</f>
        <v>-</v>
      </c>
      <c r="F36" s="135">
        <f>D36</f>
        <v>4500</v>
      </c>
    </row>
    <row r="37" spans="1:6" ht="75.75" customHeight="1" x14ac:dyDescent="0.35">
      <c r="A37" s="79" t="s">
        <v>132</v>
      </c>
      <c r="B37" s="18" t="s">
        <v>111</v>
      </c>
      <c r="C37" s="78" t="s">
        <v>140</v>
      </c>
      <c r="D37" s="98">
        <f>D36</f>
        <v>4500</v>
      </c>
      <c r="E37" s="143" t="s">
        <v>110</v>
      </c>
      <c r="F37" s="135">
        <f>D37</f>
        <v>4500</v>
      </c>
    </row>
    <row r="38" spans="1:6" ht="72" customHeight="1" x14ac:dyDescent="0.35">
      <c r="A38" s="79" t="s">
        <v>177</v>
      </c>
      <c r="B38" s="18" t="s">
        <v>111</v>
      </c>
      <c r="C38" s="78" t="s">
        <v>176</v>
      </c>
      <c r="D38" s="98">
        <f>D39</f>
        <v>34400</v>
      </c>
      <c r="E38" s="137">
        <f>E39</f>
        <v>1748.18</v>
      </c>
      <c r="F38" s="135">
        <f>D38-E38</f>
        <v>32651.82</v>
      </c>
    </row>
    <row r="39" spans="1:6" ht="64.5" customHeight="1" x14ac:dyDescent="0.35">
      <c r="A39" s="79" t="s">
        <v>177</v>
      </c>
      <c r="B39" s="18" t="s">
        <v>111</v>
      </c>
      <c r="C39" s="78" t="s">
        <v>175</v>
      </c>
      <c r="D39" s="98">
        <v>34400</v>
      </c>
      <c r="E39" s="137">
        <v>1748.18</v>
      </c>
      <c r="F39" s="135">
        <f>D39-E39</f>
        <v>32651.82</v>
      </c>
    </row>
    <row r="40" spans="1:6" ht="25.5" customHeight="1" x14ac:dyDescent="0.35">
      <c r="A40" s="79" t="s">
        <v>289</v>
      </c>
      <c r="B40" s="18" t="s">
        <v>111</v>
      </c>
      <c r="C40" s="78" t="s">
        <v>290</v>
      </c>
      <c r="D40" s="109">
        <v>1100</v>
      </c>
      <c r="E40" s="137">
        <f>E41</f>
        <v>1200</v>
      </c>
      <c r="F40" s="135">
        <f>D40-E40</f>
        <v>-100</v>
      </c>
    </row>
    <row r="41" spans="1:6" ht="25.5" customHeight="1" x14ac:dyDescent="0.35">
      <c r="A41" s="79" t="s">
        <v>289</v>
      </c>
      <c r="B41" s="18" t="s">
        <v>111</v>
      </c>
      <c r="C41" s="78" t="s">
        <v>291</v>
      </c>
      <c r="D41" s="109">
        <v>1100</v>
      </c>
      <c r="E41" s="137">
        <v>1200</v>
      </c>
      <c r="F41" s="135">
        <f>D41-E41</f>
        <v>-100</v>
      </c>
    </row>
    <row r="42" spans="1:6" ht="23.25" x14ac:dyDescent="0.35">
      <c r="A42" s="79" t="s">
        <v>47</v>
      </c>
      <c r="B42" s="18" t="s">
        <v>111</v>
      </c>
      <c r="C42" s="78" t="s">
        <v>141</v>
      </c>
      <c r="D42" s="98">
        <f>D43+D45</f>
        <v>1565300</v>
      </c>
      <c r="E42" s="99">
        <f>E43+E45</f>
        <v>655197.06000000006</v>
      </c>
      <c r="F42" s="97">
        <f t="shared" si="0"/>
        <v>910102.94</v>
      </c>
    </row>
    <row r="43" spans="1:6" ht="23.25" x14ac:dyDescent="0.35">
      <c r="A43" s="79" t="s">
        <v>48</v>
      </c>
      <c r="B43" s="18" t="s">
        <v>111</v>
      </c>
      <c r="C43" s="78" t="s">
        <v>142</v>
      </c>
      <c r="D43" s="98">
        <f>D44</f>
        <v>161700</v>
      </c>
      <c r="E43" s="99">
        <f>E44</f>
        <v>53970.01</v>
      </c>
      <c r="F43" s="97">
        <f t="shared" si="0"/>
        <v>107729.98999999999</v>
      </c>
    </row>
    <row r="44" spans="1:6" ht="78" customHeight="1" x14ac:dyDescent="0.35">
      <c r="A44" s="79" t="s">
        <v>471</v>
      </c>
      <c r="B44" s="18" t="s">
        <v>111</v>
      </c>
      <c r="C44" s="78" t="s">
        <v>450</v>
      </c>
      <c r="D44" s="98">
        <v>161700</v>
      </c>
      <c r="E44" s="99">
        <v>53970.01</v>
      </c>
      <c r="F44" s="97">
        <f t="shared" si="0"/>
        <v>107729.98999999999</v>
      </c>
    </row>
    <row r="45" spans="1:6" ht="30.75" customHeight="1" x14ac:dyDescent="0.35">
      <c r="A45" s="79" t="s">
        <v>49</v>
      </c>
      <c r="B45" s="18" t="s">
        <v>111</v>
      </c>
      <c r="C45" s="78" t="s">
        <v>143</v>
      </c>
      <c r="D45" s="98">
        <f>D46+D48</f>
        <v>1403600</v>
      </c>
      <c r="E45" s="99">
        <f>E46+E48</f>
        <v>601227.05000000005</v>
      </c>
      <c r="F45" s="97">
        <f t="shared" si="0"/>
        <v>802372.95</v>
      </c>
    </row>
    <row r="46" spans="1:6" ht="32.25" customHeight="1" x14ac:dyDescent="0.35">
      <c r="A46" s="79" t="s">
        <v>429</v>
      </c>
      <c r="B46" s="18" t="s">
        <v>111</v>
      </c>
      <c r="C46" s="78" t="s">
        <v>571</v>
      </c>
      <c r="D46" s="98">
        <f>D47</f>
        <v>501900</v>
      </c>
      <c r="E46" s="99">
        <f>E47</f>
        <v>297281.45</v>
      </c>
      <c r="F46" s="97">
        <f t="shared" si="0"/>
        <v>204618.55</v>
      </c>
    </row>
    <row r="47" spans="1:6" ht="74.25" customHeight="1" x14ac:dyDescent="0.35">
      <c r="A47" s="79" t="s">
        <v>431</v>
      </c>
      <c r="B47" s="18" t="s">
        <v>111</v>
      </c>
      <c r="C47" s="78" t="s">
        <v>426</v>
      </c>
      <c r="D47" s="98">
        <v>501900</v>
      </c>
      <c r="E47" s="99">
        <v>297281.45</v>
      </c>
      <c r="F47" s="97">
        <f t="shared" si="0"/>
        <v>204618.55</v>
      </c>
    </row>
    <row r="48" spans="1:6" ht="33" customHeight="1" x14ac:dyDescent="0.35">
      <c r="A48" s="79" t="s">
        <v>432</v>
      </c>
      <c r="B48" s="18" t="s">
        <v>111</v>
      </c>
      <c r="C48" s="78" t="s">
        <v>427</v>
      </c>
      <c r="D48" s="98">
        <f>D49</f>
        <v>901700</v>
      </c>
      <c r="E48" s="99">
        <f>E49</f>
        <v>303945.59999999998</v>
      </c>
      <c r="F48" s="97">
        <f t="shared" si="0"/>
        <v>597754.4</v>
      </c>
    </row>
    <row r="49" spans="1:6" ht="73.5" customHeight="1" x14ac:dyDescent="0.35">
      <c r="A49" s="79" t="s">
        <v>433</v>
      </c>
      <c r="B49" s="18" t="s">
        <v>111</v>
      </c>
      <c r="C49" s="78" t="s">
        <v>428</v>
      </c>
      <c r="D49" s="96">
        <v>901700</v>
      </c>
      <c r="E49" s="96">
        <v>303945.59999999998</v>
      </c>
      <c r="F49" s="97">
        <f t="shared" si="0"/>
        <v>597754.4</v>
      </c>
    </row>
    <row r="50" spans="1:6" ht="25.5" customHeight="1" x14ac:dyDescent="0.35">
      <c r="A50" s="79" t="s">
        <v>169</v>
      </c>
      <c r="B50" s="18" t="s">
        <v>111</v>
      </c>
      <c r="C50" s="78" t="s">
        <v>170</v>
      </c>
      <c r="D50" s="96">
        <f t="shared" ref="D50:E51" si="2">D51</f>
        <v>7000</v>
      </c>
      <c r="E50" s="103">
        <f t="shared" si="2"/>
        <v>6950</v>
      </c>
      <c r="F50" s="97">
        <f>D50-E50</f>
        <v>50</v>
      </c>
    </row>
    <row r="51" spans="1:6" ht="79.5" customHeight="1" x14ac:dyDescent="0.35">
      <c r="A51" s="79" t="s">
        <v>171</v>
      </c>
      <c r="B51" s="18" t="s">
        <v>111</v>
      </c>
      <c r="C51" s="78" t="s">
        <v>172</v>
      </c>
      <c r="D51" s="96">
        <f t="shared" si="2"/>
        <v>7000</v>
      </c>
      <c r="E51" s="103">
        <f t="shared" si="2"/>
        <v>6950</v>
      </c>
      <c r="F51" s="97">
        <f>D51-E51</f>
        <v>50</v>
      </c>
    </row>
    <row r="52" spans="1:6" ht="124.5" customHeight="1" x14ac:dyDescent="0.35">
      <c r="A52" s="79" t="s">
        <v>173</v>
      </c>
      <c r="B52" s="18" t="s">
        <v>111</v>
      </c>
      <c r="C52" s="78" t="s">
        <v>174</v>
      </c>
      <c r="D52" s="96">
        <v>7000</v>
      </c>
      <c r="E52" s="103">
        <v>6950</v>
      </c>
      <c r="F52" s="97">
        <f>D52-E52</f>
        <v>50</v>
      </c>
    </row>
    <row r="53" spans="1:6" ht="54" x14ac:dyDescent="0.35">
      <c r="A53" s="79" t="s">
        <v>50</v>
      </c>
      <c r="B53" s="18" t="s">
        <v>111</v>
      </c>
      <c r="C53" s="78" t="s">
        <v>144</v>
      </c>
      <c r="D53" s="96">
        <f t="shared" ref="D53" si="3">D54</f>
        <v>204300</v>
      </c>
      <c r="E53" s="76">
        <f>E54</f>
        <v>144915.64000000001</v>
      </c>
      <c r="F53" s="97">
        <f>F54</f>
        <v>59384.359999999986</v>
      </c>
    </row>
    <row r="54" spans="1:6" ht="126" x14ac:dyDescent="0.35">
      <c r="A54" s="79" t="s">
        <v>130</v>
      </c>
      <c r="B54" s="18" t="s">
        <v>111</v>
      </c>
      <c r="C54" s="78" t="s">
        <v>145</v>
      </c>
      <c r="D54" s="96">
        <f>D55</f>
        <v>204300</v>
      </c>
      <c r="E54" s="76">
        <f>E55</f>
        <v>144915.64000000001</v>
      </c>
      <c r="F54" s="97">
        <f>F55</f>
        <v>59384.359999999986</v>
      </c>
    </row>
    <row r="55" spans="1:6" ht="116.25" customHeight="1" x14ac:dyDescent="0.35">
      <c r="A55" s="79" t="s">
        <v>451</v>
      </c>
      <c r="B55" s="18" t="s">
        <v>111</v>
      </c>
      <c r="C55" s="78" t="s">
        <v>146</v>
      </c>
      <c r="D55" s="96">
        <f>D63</f>
        <v>204300</v>
      </c>
      <c r="E55" s="76">
        <f>E63</f>
        <v>144915.64000000001</v>
      </c>
      <c r="F55" s="97">
        <f>F63</f>
        <v>59384.359999999986</v>
      </c>
    </row>
    <row r="56" spans="1:6" ht="15.75" hidden="1" customHeight="1" x14ac:dyDescent="0.35">
      <c r="A56" s="80" t="s">
        <v>134</v>
      </c>
      <c r="B56" s="18" t="s">
        <v>111</v>
      </c>
      <c r="C56" s="78" t="s">
        <v>157</v>
      </c>
      <c r="D56" s="96">
        <v>83700</v>
      </c>
      <c r="E56" s="76">
        <v>64934.76</v>
      </c>
      <c r="F56" s="97">
        <f t="shared" si="0"/>
        <v>18765.239999999998</v>
      </c>
    </row>
    <row r="57" spans="1:6" ht="9" hidden="1" customHeight="1" x14ac:dyDescent="0.35">
      <c r="A57" s="79" t="s">
        <v>52</v>
      </c>
      <c r="B57" s="18" t="s">
        <v>111</v>
      </c>
      <c r="C57" s="78" t="s">
        <v>94</v>
      </c>
      <c r="D57" s="96">
        <f t="shared" ref="D57:E59" si="4">D58</f>
        <v>0</v>
      </c>
      <c r="E57" s="76">
        <f t="shared" si="4"/>
        <v>0</v>
      </c>
      <c r="F57" s="97">
        <f t="shared" si="0"/>
        <v>0</v>
      </c>
    </row>
    <row r="58" spans="1:6" ht="12" hidden="1" customHeight="1" x14ac:dyDescent="0.35">
      <c r="A58" s="79" t="s">
        <v>53</v>
      </c>
      <c r="B58" s="18" t="s">
        <v>111</v>
      </c>
      <c r="C58" s="78" t="s">
        <v>95</v>
      </c>
      <c r="D58" s="96">
        <f t="shared" si="4"/>
        <v>0</v>
      </c>
      <c r="E58" s="76">
        <f t="shared" si="4"/>
        <v>0</v>
      </c>
      <c r="F58" s="97">
        <f t="shared" si="0"/>
        <v>0</v>
      </c>
    </row>
    <row r="59" spans="1:6" ht="11.25" hidden="1" customHeight="1" x14ac:dyDescent="0.35">
      <c r="A59" s="81" t="s">
        <v>54</v>
      </c>
      <c r="B59" s="18" t="s">
        <v>111</v>
      </c>
      <c r="C59" s="78" t="s">
        <v>96</v>
      </c>
      <c r="D59" s="96">
        <f t="shared" si="4"/>
        <v>0</v>
      </c>
      <c r="E59" s="76">
        <f t="shared" si="4"/>
        <v>0</v>
      </c>
      <c r="F59" s="97">
        <f t="shared" si="0"/>
        <v>0</v>
      </c>
    </row>
    <row r="60" spans="1:6" ht="11.25" hidden="1" customHeight="1" x14ac:dyDescent="0.35">
      <c r="A60" s="81" t="s">
        <v>55</v>
      </c>
      <c r="B60" s="18" t="s">
        <v>111</v>
      </c>
      <c r="C60" s="78" t="s">
        <v>97</v>
      </c>
      <c r="D60" s="96"/>
      <c r="E60" s="76"/>
      <c r="F60" s="97">
        <f t="shared" si="0"/>
        <v>0</v>
      </c>
    </row>
    <row r="61" spans="1:6" ht="26.25" hidden="1" customHeight="1" x14ac:dyDescent="0.35">
      <c r="A61" s="79" t="s">
        <v>50</v>
      </c>
      <c r="B61" s="18" t="s">
        <v>111</v>
      </c>
      <c r="C61" s="78" t="s">
        <v>92</v>
      </c>
      <c r="D61" s="96"/>
      <c r="E61" s="76">
        <f>E62</f>
        <v>144915.64000000001</v>
      </c>
      <c r="F61" s="97">
        <f t="shared" si="0"/>
        <v>-144915.64000000001</v>
      </c>
    </row>
    <row r="62" spans="1:6" ht="12.75" hidden="1" customHeight="1" x14ac:dyDescent="0.35">
      <c r="A62" s="79" t="s">
        <v>51</v>
      </c>
      <c r="B62" s="18" t="s">
        <v>111</v>
      </c>
      <c r="C62" s="78" t="s">
        <v>93</v>
      </c>
      <c r="D62" s="96">
        <v>0</v>
      </c>
      <c r="E62" s="76">
        <f>E63</f>
        <v>144915.64000000001</v>
      </c>
      <c r="F62" s="97">
        <f t="shared" si="0"/>
        <v>-144915.64000000001</v>
      </c>
    </row>
    <row r="63" spans="1:6" ht="93" customHeight="1" x14ac:dyDescent="0.35">
      <c r="A63" s="79" t="s">
        <v>451</v>
      </c>
      <c r="B63" s="18" t="s">
        <v>111</v>
      </c>
      <c r="C63" s="78" t="s">
        <v>430</v>
      </c>
      <c r="D63" s="96">
        <v>204300</v>
      </c>
      <c r="E63" s="76">
        <v>144915.64000000001</v>
      </c>
      <c r="F63" s="97">
        <f>D63-E63</f>
        <v>59384.359999999986</v>
      </c>
    </row>
    <row r="64" spans="1:6" ht="27.75" customHeight="1" x14ac:dyDescent="0.35">
      <c r="A64" s="79" t="s">
        <v>287</v>
      </c>
      <c r="B64" s="18" t="s">
        <v>111</v>
      </c>
      <c r="C64" s="78" t="s">
        <v>288</v>
      </c>
      <c r="D64" s="96">
        <f>D65+D67</f>
        <v>39500</v>
      </c>
      <c r="E64" s="76">
        <f>E65</f>
        <v>35000</v>
      </c>
      <c r="F64" s="97">
        <f>D64-E64</f>
        <v>4500</v>
      </c>
    </row>
    <row r="65" spans="1:6" ht="62.25" customHeight="1" x14ac:dyDescent="0.35">
      <c r="A65" s="79" t="s">
        <v>476</v>
      </c>
      <c r="B65" s="18" t="s">
        <v>111</v>
      </c>
      <c r="C65" s="78" t="s">
        <v>474</v>
      </c>
      <c r="D65" s="103">
        <v>35000</v>
      </c>
      <c r="E65" s="76">
        <f>E66</f>
        <v>35000</v>
      </c>
      <c r="F65" s="106" t="s">
        <v>110</v>
      </c>
    </row>
    <row r="66" spans="1:6" ht="77.25" customHeight="1" x14ac:dyDescent="0.35">
      <c r="A66" s="79" t="s">
        <v>477</v>
      </c>
      <c r="B66" s="18" t="s">
        <v>111</v>
      </c>
      <c r="C66" s="78" t="s">
        <v>475</v>
      </c>
      <c r="D66" s="103">
        <f>D65</f>
        <v>35000</v>
      </c>
      <c r="E66" s="76">
        <v>35000</v>
      </c>
      <c r="F66" s="106" t="s">
        <v>110</v>
      </c>
    </row>
    <row r="67" spans="1:6" ht="39.75" customHeight="1" x14ac:dyDescent="0.35">
      <c r="A67" s="81" t="s">
        <v>185</v>
      </c>
      <c r="B67" s="18" t="s">
        <v>111</v>
      </c>
      <c r="C67" s="78" t="s">
        <v>184</v>
      </c>
      <c r="D67" s="96">
        <f>D68</f>
        <v>4500</v>
      </c>
      <c r="E67" s="132">
        <v>0</v>
      </c>
      <c r="F67" s="97">
        <f>D67</f>
        <v>4500</v>
      </c>
    </row>
    <row r="68" spans="1:6" ht="57" customHeight="1" x14ac:dyDescent="0.35">
      <c r="A68" s="81" t="s">
        <v>583</v>
      </c>
      <c r="B68" s="18" t="s">
        <v>111</v>
      </c>
      <c r="C68" s="78" t="s">
        <v>582</v>
      </c>
      <c r="D68" s="96">
        <v>4500</v>
      </c>
      <c r="E68" s="132">
        <v>0</v>
      </c>
      <c r="F68" s="97">
        <f>D68</f>
        <v>4500</v>
      </c>
    </row>
    <row r="69" spans="1:6" ht="23.25" x14ac:dyDescent="0.35">
      <c r="A69" s="79" t="s">
        <v>56</v>
      </c>
      <c r="B69" s="18" t="s">
        <v>111</v>
      </c>
      <c r="C69" s="78" t="s">
        <v>147</v>
      </c>
      <c r="D69" s="96">
        <f>D70</f>
        <v>10454800</v>
      </c>
      <c r="E69" s="103">
        <f>E70</f>
        <v>5330500</v>
      </c>
      <c r="F69" s="97">
        <f>F70</f>
        <v>5124300</v>
      </c>
    </row>
    <row r="70" spans="1:6" ht="53.25" customHeight="1" x14ac:dyDescent="0.35">
      <c r="A70" s="79" t="s">
        <v>57</v>
      </c>
      <c r="B70" s="18" t="s">
        <v>111</v>
      </c>
      <c r="C70" s="78" t="s">
        <v>148</v>
      </c>
      <c r="D70" s="96">
        <f>D71+D74+D79</f>
        <v>10454800</v>
      </c>
      <c r="E70" s="103">
        <f>E71+E74+E79</f>
        <v>5330500</v>
      </c>
      <c r="F70" s="97">
        <f>D70-E70</f>
        <v>5124300</v>
      </c>
    </row>
    <row r="71" spans="1:6" ht="41.25" customHeight="1" x14ac:dyDescent="0.35">
      <c r="A71" s="79" t="s">
        <v>58</v>
      </c>
      <c r="B71" s="18" t="s">
        <v>111</v>
      </c>
      <c r="C71" s="78" t="s">
        <v>149</v>
      </c>
      <c r="D71" s="96">
        <f t="shared" ref="D71:F72" si="5">D72</f>
        <v>5707900</v>
      </c>
      <c r="E71" s="103">
        <f t="shared" si="5"/>
        <v>4880700</v>
      </c>
      <c r="F71" s="106">
        <f t="shared" si="5"/>
        <v>827200</v>
      </c>
    </row>
    <row r="72" spans="1:6" ht="45" customHeight="1" x14ac:dyDescent="0.35">
      <c r="A72" s="79" t="s">
        <v>59</v>
      </c>
      <c r="B72" s="18" t="s">
        <v>111</v>
      </c>
      <c r="C72" s="78" t="s">
        <v>150</v>
      </c>
      <c r="D72" s="96">
        <f t="shared" si="5"/>
        <v>5707900</v>
      </c>
      <c r="E72" s="103">
        <f t="shared" si="5"/>
        <v>4880700</v>
      </c>
      <c r="F72" s="106">
        <f t="shared" si="5"/>
        <v>827200</v>
      </c>
    </row>
    <row r="73" spans="1:6" ht="36" x14ac:dyDescent="0.35">
      <c r="A73" s="79" t="s">
        <v>60</v>
      </c>
      <c r="B73" s="18" t="s">
        <v>111</v>
      </c>
      <c r="C73" s="78" t="s">
        <v>434</v>
      </c>
      <c r="D73" s="96">
        <v>5707900</v>
      </c>
      <c r="E73" s="103">
        <v>4880700</v>
      </c>
      <c r="F73" s="106">
        <f>D73-E73</f>
        <v>827200</v>
      </c>
    </row>
    <row r="74" spans="1:6" ht="53.25" customHeight="1" x14ac:dyDescent="0.35">
      <c r="A74" s="79" t="s">
        <v>61</v>
      </c>
      <c r="B74" s="18" t="s">
        <v>111</v>
      </c>
      <c r="C74" s="78" t="s">
        <v>151</v>
      </c>
      <c r="D74" s="96">
        <f>D76+D78</f>
        <v>148400</v>
      </c>
      <c r="E74" s="76">
        <f>E75+E77</f>
        <v>148400</v>
      </c>
      <c r="F74" s="106" t="s">
        <v>110</v>
      </c>
    </row>
    <row r="75" spans="1:6" ht="60" customHeight="1" x14ac:dyDescent="0.35">
      <c r="A75" s="79" t="s">
        <v>62</v>
      </c>
      <c r="B75" s="18" t="s">
        <v>111</v>
      </c>
      <c r="C75" s="78" t="s">
        <v>152</v>
      </c>
      <c r="D75" s="96">
        <f>D76</f>
        <v>148200</v>
      </c>
      <c r="E75" s="76">
        <f>E76</f>
        <v>148200</v>
      </c>
      <c r="F75" s="136">
        <f>D75-E75</f>
        <v>0</v>
      </c>
    </row>
    <row r="76" spans="1:6" ht="60.75" customHeight="1" x14ac:dyDescent="0.35">
      <c r="A76" s="79" t="s">
        <v>472</v>
      </c>
      <c r="B76" s="18" t="s">
        <v>111</v>
      </c>
      <c r="C76" s="78" t="s">
        <v>452</v>
      </c>
      <c r="D76" s="96">
        <v>148200</v>
      </c>
      <c r="E76" s="76">
        <v>148200</v>
      </c>
      <c r="F76" s="136">
        <f>D76-E76</f>
        <v>0</v>
      </c>
    </row>
    <row r="77" spans="1:6" ht="47.25" customHeight="1" x14ac:dyDescent="0.35">
      <c r="A77" s="79" t="s">
        <v>126</v>
      </c>
      <c r="B77" s="18" t="s">
        <v>111</v>
      </c>
      <c r="C77" s="78" t="s">
        <v>153</v>
      </c>
      <c r="D77" s="96">
        <v>200</v>
      </c>
      <c r="E77" s="139">
        <f>E78</f>
        <v>200</v>
      </c>
      <c r="F77" s="106" t="s">
        <v>110</v>
      </c>
    </row>
    <row r="78" spans="1:6" ht="45" customHeight="1" x14ac:dyDescent="0.35">
      <c r="A78" s="79" t="s">
        <v>126</v>
      </c>
      <c r="B78" s="18" t="s">
        <v>111</v>
      </c>
      <c r="C78" s="78" t="s">
        <v>570</v>
      </c>
      <c r="D78" s="96">
        <v>200</v>
      </c>
      <c r="E78" s="139">
        <v>200</v>
      </c>
      <c r="F78" s="106" t="s">
        <v>110</v>
      </c>
    </row>
    <row r="79" spans="1:6" ht="28.5" customHeight="1" x14ac:dyDescent="0.35">
      <c r="A79" s="79" t="s">
        <v>63</v>
      </c>
      <c r="B79" s="18" t="s">
        <v>111</v>
      </c>
      <c r="C79" s="78" t="s">
        <v>154</v>
      </c>
      <c r="D79" s="96">
        <f>D80</f>
        <v>4598500</v>
      </c>
      <c r="E79" s="76">
        <f>E80</f>
        <v>301400</v>
      </c>
      <c r="F79" s="97">
        <f>D79-E79</f>
        <v>4297100</v>
      </c>
    </row>
    <row r="80" spans="1:6" ht="36.75" customHeight="1" x14ac:dyDescent="0.35">
      <c r="A80" s="79" t="s">
        <v>64</v>
      </c>
      <c r="B80" s="18" t="s">
        <v>111</v>
      </c>
      <c r="C80" s="78" t="s">
        <v>155</v>
      </c>
      <c r="D80" s="96">
        <f>D81</f>
        <v>4598500</v>
      </c>
      <c r="E80" s="76">
        <f>E81</f>
        <v>301400</v>
      </c>
      <c r="F80" s="97">
        <f>D80-E80</f>
        <v>4297100</v>
      </c>
    </row>
    <row r="81" spans="1:6" ht="48" customHeight="1" thickBot="1" x14ac:dyDescent="0.4">
      <c r="A81" s="79" t="s">
        <v>65</v>
      </c>
      <c r="B81" s="18" t="s">
        <v>111</v>
      </c>
      <c r="C81" s="82" t="s">
        <v>569</v>
      </c>
      <c r="D81" s="100">
        <v>4598500</v>
      </c>
      <c r="E81" s="138">
        <v>301400</v>
      </c>
      <c r="F81" s="101">
        <f>D81-E81</f>
        <v>4297100</v>
      </c>
    </row>
    <row r="82" spans="1:6" ht="28.5" customHeight="1" x14ac:dyDescent="0.35">
      <c r="A82" s="28"/>
      <c r="B82" s="41"/>
      <c r="C82" s="53"/>
      <c r="D82" s="54"/>
      <c r="E82" s="54"/>
      <c r="F82" s="54"/>
    </row>
    <row r="83" spans="1:6" ht="15.95" customHeight="1" x14ac:dyDescent="0.25">
      <c r="A83" s="28"/>
      <c r="B83" s="29"/>
      <c r="C83" s="30"/>
      <c r="D83" s="30"/>
      <c r="E83" s="30"/>
      <c r="F83" s="30"/>
    </row>
    <row r="84" spans="1:6" ht="15.95" customHeight="1" x14ac:dyDescent="0.25">
      <c r="A84" s="28"/>
      <c r="B84" s="29"/>
      <c r="C84" s="30"/>
      <c r="D84" s="30"/>
      <c r="E84" s="30"/>
      <c r="F84" s="30"/>
    </row>
    <row r="85" spans="1:6" ht="15.95" customHeight="1" x14ac:dyDescent="0.25">
      <c r="A85" s="28"/>
      <c r="B85" s="29"/>
      <c r="C85" s="30"/>
      <c r="D85" s="30"/>
      <c r="E85" s="30"/>
      <c r="F85" s="30"/>
    </row>
    <row r="86" spans="1:6" ht="15.95" customHeight="1" x14ac:dyDescent="0.25">
      <c r="A86" s="28"/>
      <c r="B86" s="29"/>
      <c r="C86" s="30"/>
      <c r="D86" s="30"/>
      <c r="E86" s="30"/>
      <c r="F86" s="30"/>
    </row>
    <row r="87" spans="1:6" ht="15.95" customHeight="1" x14ac:dyDescent="0.25">
      <c r="A87" s="28"/>
      <c r="B87" s="29"/>
      <c r="C87" s="30"/>
      <c r="D87" s="30"/>
      <c r="E87" s="30"/>
      <c r="F87" s="30"/>
    </row>
    <row r="88" spans="1:6" ht="15.95" customHeight="1" x14ac:dyDescent="0.25">
      <c r="A88" s="28"/>
      <c r="B88" s="29"/>
      <c r="C88" s="30"/>
      <c r="D88" s="30"/>
      <c r="E88" s="30"/>
      <c r="F88" s="30"/>
    </row>
    <row r="89" spans="1:6" ht="15.95" customHeight="1" x14ac:dyDescent="0.25">
      <c r="A89" s="28"/>
      <c r="B89" s="29"/>
      <c r="C89" s="30"/>
      <c r="D89" s="30"/>
      <c r="E89" s="30"/>
      <c r="F89" s="30"/>
    </row>
    <row r="90" spans="1:6" ht="15.95" customHeight="1" x14ac:dyDescent="0.25">
      <c r="A90" s="28"/>
      <c r="B90" s="29"/>
      <c r="C90" s="30"/>
      <c r="D90" s="30"/>
      <c r="E90" s="30"/>
      <c r="F90" s="30"/>
    </row>
    <row r="91" spans="1:6" ht="15.95" customHeight="1" x14ac:dyDescent="0.25">
      <c r="A91" s="28"/>
      <c r="B91" s="29"/>
      <c r="C91" s="30"/>
      <c r="D91" s="30"/>
      <c r="E91" s="30"/>
      <c r="F91" s="30"/>
    </row>
    <row r="92" spans="1:6" ht="15.95" customHeight="1" x14ac:dyDescent="0.25">
      <c r="A92" s="28"/>
      <c r="B92" s="29"/>
      <c r="C92" s="30"/>
      <c r="D92" s="30"/>
      <c r="E92" s="30"/>
      <c r="F92" s="30"/>
    </row>
    <row r="93" spans="1:6" ht="22.5" customHeight="1" x14ac:dyDescent="0.25">
      <c r="A93" s="28"/>
      <c r="B93" s="29"/>
      <c r="C93" s="30"/>
      <c r="D93" s="30"/>
      <c r="E93" s="30"/>
      <c r="F93" s="30"/>
    </row>
    <row r="94" spans="1:6" ht="12.75" customHeight="1" x14ac:dyDescent="0.25">
      <c r="A94" s="48"/>
      <c r="B94" s="47"/>
      <c r="C94" s="30"/>
      <c r="D94" s="30"/>
      <c r="E94" s="30"/>
      <c r="F94" s="30"/>
    </row>
    <row r="95" spans="1:6" ht="12.75" customHeight="1" x14ac:dyDescent="0.25">
      <c r="A95" s="48"/>
      <c r="B95" s="47"/>
      <c r="C95" s="30"/>
      <c r="D95" s="30"/>
      <c r="E95" s="30"/>
      <c r="F95" s="30"/>
    </row>
    <row r="96" spans="1:6" ht="12.75" customHeight="1" x14ac:dyDescent="0.25">
      <c r="A96" s="48"/>
      <c r="B96" s="47"/>
      <c r="C96" s="30"/>
      <c r="D96" s="30"/>
      <c r="E96" s="30"/>
      <c r="F96" s="30"/>
    </row>
    <row r="97" spans="1:6" ht="12.75" customHeight="1" x14ac:dyDescent="0.25">
      <c r="A97" s="48"/>
      <c r="B97" s="47"/>
      <c r="C97" s="30"/>
      <c r="D97" s="30"/>
      <c r="E97" s="30"/>
      <c r="F97" s="30"/>
    </row>
    <row r="98" spans="1:6" ht="22.5" customHeight="1" x14ac:dyDescent="0.25">
      <c r="A98" s="48"/>
      <c r="B98" s="47"/>
      <c r="C98" s="30"/>
      <c r="D98" s="30"/>
      <c r="E98" s="30"/>
      <c r="F98" s="30"/>
    </row>
    <row r="99" spans="1:6" ht="11.25" customHeight="1" x14ac:dyDescent="0.25">
      <c r="A99" s="24"/>
      <c r="B99" s="24"/>
      <c r="C99" s="49"/>
      <c r="D99" s="50"/>
    </row>
    <row r="100" spans="1:6" ht="11.25" customHeight="1" x14ac:dyDescent="0.25">
      <c r="A100" s="24"/>
      <c r="B100" s="24"/>
      <c r="C100" s="49"/>
      <c r="D100" s="50"/>
    </row>
    <row r="101" spans="1:6" ht="11.25" customHeight="1" x14ac:dyDescent="0.25">
      <c r="A101" s="24"/>
      <c r="B101" s="24"/>
      <c r="C101" s="49"/>
      <c r="D101" s="50"/>
    </row>
    <row r="102" spans="1:6" ht="11.25" customHeight="1" x14ac:dyDescent="0.25">
      <c r="A102" s="24"/>
      <c r="B102" s="24"/>
      <c r="C102" s="49"/>
      <c r="D102" s="50"/>
    </row>
    <row r="103" spans="1:6" ht="11.25" customHeight="1" x14ac:dyDescent="0.25">
      <c r="A103" s="24"/>
      <c r="B103" s="24"/>
      <c r="C103" s="49"/>
      <c r="D103" s="50"/>
    </row>
    <row r="104" spans="1:6" ht="11.25" customHeight="1" x14ac:dyDescent="0.25">
      <c r="A104" s="24"/>
      <c r="B104" s="24"/>
      <c r="C104" s="49"/>
      <c r="D104" s="50"/>
    </row>
    <row r="105" spans="1:6" ht="11.25" customHeight="1" x14ac:dyDescent="0.25">
      <c r="A105" s="24"/>
      <c r="B105" s="24"/>
      <c r="C105" s="49"/>
      <c r="D105" s="50"/>
    </row>
    <row r="106" spans="1:6" ht="11.25" customHeight="1" x14ac:dyDescent="0.25">
      <c r="A106" s="24"/>
      <c r="B106" s="24"/>
      <c r="C106" s="49"/>
      <c r="D106" s="50"/>
    </row>
    <row r="107" spans="1:6" ht="11.25" customHeight="1" x14ac:dyDescent="0.25">
      <c r="A107" s="24"/>
      <c r="B107" s="24"/>
      <c r="C107" s="49"/>
      <c r="D107" s="50"/>
    </row>
    <row r="108" spans="1:6" ht="11.25" customHeight="1" x14ac:dyDescent="0.25">
      <c r="A108" s="24"/>
      <c r="B108" s="24"/>
      <c r="C108" s="49"/>
      <c r="D108" s="50"/>
    </row>
    <row r="109" spans="1:6" ht="11.25" customHeight="1" x14ac:dyDescent="0.25">
      <c r="A109" s="24"/>
      <c r="B109" s="24"/>
      <c r="C109" s="49"/>
      <c r="D109" s="50"/>
    </row>
    <row r="110" spans="1:6" ht="11.25" customHeight="1" x14ac:dyDescent="0.25">
      <c r="A110" s="24"/>
      <c r="B110" s="24"/>
      <c r="C110" s="49"/>
      <c r="D110" s="50"/>
    </row>
    <row r="111" spans="1:6" ht="11.25" customHeight="1" x14ac:dyDescent="0.25">
      <c r="A111" s="24"/>
      <c r="B111" s="24"/>
      <c r="C111" s="49"/>
      <c r="D111" s="50"/>
    </row>
    <row r="112" spans="1:6" ht="11.25" customHeight="1" x14ac:dyDescent="0.25">
      <c r="A112" s="24"/>
      <c r="B112" s="24"/>
      <c r="C112" s="49"/>
      <c r="D112" s="50"/>
    </row>
    <row r="113" spans="1:4" ht="11.25" customHeight="1" x14ac:dyDescent="0.25">
      <c r="A113" s="24"/>
      <c r="B113" s="24"/>
      <c r="C113" s="49"/>
      <c r="D113" s="50"/>
    </row>
    <row r="114" spans="1:4" ht="11.25" customHeight="1" x14ac:dyDescent="0.25">
      <c r="A114" s="24"/>
      <c r="B114" s="24"/>
      <c r="C114" s="49"/>
      <c r="D114" s="50"/>
    </row>
    <row r="115" spans="1:4" ht="11.25" customHeight="1" x14ac:dyDescent="0.25">
      <c r="A115" s="24"/>
      <c r="B115" s="24"/>
      <c r="C115" s="49"/>
      <c r="D115" s="50"/>
    </row>
    <row r="116" spans="1:4" ht="11.25" customHeight="1" x14ac:dyDescent="0.25">
      <c r="A116" s="24"/>
      <c r="B116" s="24"/>
      <c r="C116" s="49"/>
      <c r="D116" s="50"/>
    </row>
    <row r="117" spans="1:4" ht="11.25" customHeight="1" x14ac:dyDescent="0.25">
      <c r="A117" s="24"/>
      <c r="B117" s="24"/>
      <c r="C117" s="49"/>
      <c r="D117" s="50"/>
    </row>
    <row r="118" spans="1:4" ht="11.25" customHeight="1" x14ac:dyDescent="0.25">
      <c r="A118" s="24"/>
      <c r="B118" s="24"/>
      <c r="C118" s="49"/>
      <c r="D118" s="50"/>
    </row>
    <row r="119" spans="1:4" ht="23.25" customHeight="1" x14ac:dyDescent="0.25">
      <c r="A119" s="24"/>
    </row>
    <row r="120" spans="1:4" ht="9.9499999999999993" customHeight="1" x14ac:dyDescent="0.25"/>
    <row r="121" spans="1:4" ht="12.75" customHeight="1" x14ac:dyDescent="0.25">
      <c r="A121" s="49"/>
      <c r="B121" s="49"/>
      <c r="C121" s="32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2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5"/>
  <sheetViews>
    <sheetView showGridLines="0" tabSelected="1" view="pageBreakPreview" topLeftCell="A178" zoomScale="80" zoomScaleSheetLayoutView="80" workbookViewId="0">
      <selection activeCell="C184" sqref="C184"/>
    </sheetView>
  </sheetViews>
  <sheetFormatPr defaultRowHeight="12.75" x14ac:dyDescent="0.2"/>
  <cols>
    <col min="1" max="1" width="63" customWidth="1"/>
    <col min="2" max="2" width="6.5703125" customWidth="1"/>
    <col min="3" max="3" width="37.28515625" customWidth="1"/>
    <col min="4" max="4" width="21.140625" customWidth="1"/>
    <col min="5" max="5" width="21.28515625" customWidth="1"/>
    <col min="6" max="6" width="21.85546875" customWidth="1"/>
  </cols>
  <sheetData>
    <row r="1" spans="1:8" ht="14.25" customHeight="1" x14ac:dyDescent="0.25">
      <c r="B1" s="9" t="s">
        <v>417</v>
      </c>
      <c r="C1" s="4"/>
      <c r="E1" s="3" t="s">
        <v>23</v>
      </c>
      <c r="F1" s="3"/>
    </row>
    <row r="2" spans="1:8" ht="9" customHeight="1" x14ac:dyDescent="0.2">
      <c r="A2" s="8"/>
      <c r="B2" s="8"/>
      <c r="C2" s="5"/>
      <c r="D2" s="6"/>
      <c r="E2" s="6"/>
      <c r="F2" s="6"/>
    </row>
    <row r="3" spans="1:8" x14ac:dyDescent="0.2">
      <c r="A3" s="10"/>
      <c r="B3" s="112" t="s">
        <v>10</v>
      </c>
      <c r="C3" s="112" t="s">
        <v>7</v>
      </c>
      <c r="D3" s="113" t="s">
        <v>31</v>
      </c>
      <c r="E3" s="11"/>
      <c r="F3" s="10" t="s">
        <v>2</v>
      </c>
    </row>
    <row r="4" spans="1:8" x14ac:dyDescent="0.2">
      <c r="A4" s="7" t="s">
        <v>5</v>
      </c>
      <c r="B4" s="2" t="s">
        <v>11</v>
      </c>
      <c r="C4" s="7" t="s">
        <v>36</v>
      </c>
      <c r="D4" s="1" t="s">
        <v>30</v>
      </c>
      <c r="E4" s="7" t="s">
        <v>24</v>
      </c>
      <c r="F4" s="1" t="s">
        <v>3</v>
      </c>
    </row>
    <row r="5" spans="1:8" ht="11.25" customHeight="1" x14ac:dyDescent="0.2">
      <c r="A5" s="7"/>
      <c r="B5" s="2" t="s">
        <v>12</v>
      </c>
      <c r="C5" s="2" t="s">
        <v>34</v>
      </c>
      <c r="D5" s="1" t="s">
        <v>3</v>
      </c>
      <c r="E5" s="1"/>
      <c r="F5" s="1"/>
    </row>
    <row r="6" spans="1:8" x14ac:dyDescent="0.2">
      <c r="A6" s="123">
        <v>1</v>
      </c>
      <c r="B6" s="124">
        <v>2</v>
      </c>
      <c r="C6" s="124">
        <v>3</v>
      </c>
      <c r="D6" s="113" t="s">
        <v>1</v>
      </c>
      <c r="E6" s="113" t="s">
        <v>25</v>
      </c>
      <c r="F6" s="113" t="s">
        <v>26</v>
      </c>
    </row>
    <row r="7" spans="1:8" ht="20.25" x14ac:dyDescent="0.3">
      <c r="A7" s="111" t="s">
        <v>9</v>
      </c>
      <c r="B7" s="107" t="s">
        <v>13</v>
      </c>
      <c r="C7" s="107"/>
      <c r="D7" s="95">
        <f>D8</f>
        <v>13450700</v>
      </c>
      <c r="E7" s="95">
        <f>E8</f>
        <v>6943384.4700000007</v>
      </c>
      <c r="F7" s="95">
        <f>D7-E7</f>
        <v>6507315.5299999993</v>
      </c>
      <c r="G7" s="12"/>
      <c r="H7" s="12"/>
    </row>
    <row r="8" spans="1:8" ht="20.25" x14ac:dyDescent="0.3">
      <c r="A8" s="55" t="s">
        <v>360</v>
      </c>
      <c r="B8" s="18" t="s">
        <v>13</v>
      </c>
      <c r="C8" s="18" t="s">
        <v>403</v>
      </c>
      <c r="D8" s="95">
        <f>D9+D97+D106+D130+D167+D224+D231+D239+D247</f>
        <v>13450700</v>
      </c>
      <c r="E8" s="95">
        <f>E9+E97+E106+E167+E224+E231+E240+E130</f>
        <v>6943384.4700000007</v>
      </c>
      <c r="F8" s="95">
        <f>D8-E8</f>
        <v>6507315.5299999993</v>
      </c>
      <c r="G8" s="15"/>
      <c r="H8" s="14"/>
    </row>
    <row r="9" spans="1:8" ht="19.5" customHeight="1" x14ac:dyDescent="0.3">
      <c r="A9" s="102" t="s">
        <v>66</v>
      </c>
      <c r="B9" s="18" t="s">
        <v>13</v>
      </c>
      <c r="C9" s="18" t="s">
        <v>404</v>
      </c>
      <c r="D9" s="95">
        <f>D10+D21+D45+D51</f>
        <v>4343500</v>
      </c>
      <c r="E9" s="95">
        <f>E10+E21+E51</f>
        <v>3424470.07</v>
      </c>
      <c r="F9" s="95">
        <f t="shared" ref="F9:F107" si="0">D9-E9</f>
        <v>919029.93000000017</v>
      </c>
      <c r="G9" s="15"/>
      <c r="H9" s="14"/>
    </row>
    <row r="10" spans="1:8" ht="49.5" customHeight="1" x14ac:dyDescent="0.3">
      <c r="A10" s="102" t="s">
        <v>133</v>
      </c>
      <c r="B10" s="18" t="s">
        <v>13</v>
      </c>
      <c r="C10" s="18" t="s">
        <v>98</v>
      </c>
      <c r="D10" s="95">
        <f t="shared" ref="D10:E10" si="1">D11</f>
        <v>735300</v>
      </c>
      <c r="E10" s="95">
        <f t="shared" si="1"/>
        <v>574472.81000000006</v>
      </c>
      <c r="F10" s="95">
        <f t="shared" si="0"/>
        <v>160827.18999999994</v>
      </c>
      <c r="G10" s="15"/>
      <c r="H10" s="14"/>
    </row>
    <row r="11" spans="1:8" ht="23.25" customHeight="1" x14ac:dyDescent="0.3">
      <c r="A11" s="102" t="s">
        <v>347</v>
      </c>
      <c r="B11" s="18" t="s">
        <v>13</v>
      </c>
      <c r="C11" s="18" t="s">
        <v>405</v>
      </c>
      <c r="D11" s="95">
        <f>D15+D16+D17</f>
        <v>735300</v>
      </c>
      <c r="E11" s="95">
        <f>E15+E16+E20</f>
        <v>574472.81000000006</v>
      </c>
      <c r="F11" s="95">
        <f t="shared" si="0"/>
        <v>160827.18999999994</v>
      </c>
      <c r="G11" s="15"/>
      <c r="H11" s="14"/>
    </row>
    <row r="12" spans="1:8" ht="51" customHeight="1" x14ac:dyDescent="0.3">
      <c r="A12" s="55" t="s">
        <v>361</v>
      </c>
      <c r="B12" s="18" t="s">
        <v>13</v>
      </c>
      <c r="C12" s="18" t="s">
        <v>362</v>
      </c>
      <c r="D12" s="95">
        <f>D13</f>
        <v>714800</v>
      </c>
      <c r="E12" s="95">
        <f>E13</f>
        <v>554004.81000000006</v>
      </c>
      <c r="F12" s="95">
        <f>D12-E12</f>
        <v>160795.18999999994</v>
      </c>
      <c r="G12" s="15"/>
      <c r="H12" s="14"/>
    </row>
    <row r="13" spans="1:8" ht="24" customHeight="1" x14ac:dyDescent="0.3">
      <c r="A13" s="55" t="s">
        <v>80</v>
      </c>
      <c r="B13" s="18" t="s">
        <v>13</v>
      </c>
      <c r="C13" s="18" t="s">
        <v>204</v>
      </c>
      <c r="D13" s="95">
        <f>D14</f>
        <v>714800</v>
      </c>
      <c r="E13" s="95">
        <f>E14</f>
        <v>554004.81000000006</v>
      </c>
      <c r="F13" s="95">
        <f t="shared" si="0"/>
        <v>160795.18999999994</v>
      </c>
      <c r="G13" s="15"/>
      <c r="H13" s="14"/>
    </row>
    <row r="14" spans="1:8" ht="24.75" customHeight="1" x14ac:dyDescent="0.3">
      <c r="A14" s="55" t="s">
        <v>68</v>
      </c>
      <c r="B14" s="18" t="s">
        <v>13</v>
      </c>
      <c r="C14" s="18" t="s">
        <v>203</v>
      </c>
      <c r="D14" s="95">
        <f>D15+D16</f>
        <v>714800</v>
      </c>
      <c r="E14" s="95">
        <f>E15+E16</f>
        <v>554004.81000000006</v>
      </c>
      <c r="F14" s="95">
        <f t="shared" si="0"/>
        <v>160795.18999999994</v>
      </c>
      <c r="G14" s="15"/>
      <c r="H14" s="14"/>
    </row>
    <row r="15" spans="1:8" ht="20.25" x14ac:dyDescent="0.3">
      <c r="A15" s="110" t="s">
        <v>69</v>
      </c>
      <c r="B15" s="18" t="s">
        <v>13</v>
      </c>
      <c r="C15" s="18" t="s">
        <v>202</v>
      </c>
      <c r="D15" s="95">
        <v>548800</v>
      </c>
      <c r="E15" s="95">
        <v>417278.64</v>
      </c>
      <c r="F15" s="95">
        <f t="shared" si="0"/>
        <v>131521.35999999999</v>
      </c>
      <c r="G15" s="15"/>
      <c r="H15" s="14"/>
    </row>
    <row r="16" spans="1:8" ht="20.25" x14ac:dyDescent="0.3">
      <c r="A16" s="110" t="s">
        <v>71</v>
      </c>
      <c r="B16" s="18" t="s">
        <v>13</v>
      </c>
      <c r="C16" s="18" t="s">
        <v>201</v>
      </c>
      <c r="D16" s="95">
        <v>166000</v>
      </c>
      <c r="E16" s="95">
        <v>136726.17000000001</v>
      </c>
      <c r="F16" s="95">
        <f t="shared" si="0"/>
        <v>29273.829999999987</v>
      </c>
      <c r="G16" s="15"/>
      <c r="H16" s="14"/>
    </row>
    <row r="17" spans="1:10" ht="46.5" x14ac:dyDescent="0.3">
      <c r="A17" s="102" t="s">
        <v>363</v>
      </c>
      <c r="B17" s="18" t="s">
        <v>13</v>
      </c>
      <c r="C17" s="18" t="s">
        <v>205</v>
      </c>
      <c r="D17" s="108">
        <f>D18</f>
        <v>20500</v>
      </c>
      <c r="E17" s="108">
        <f t="shared" ref="D17:E19" si="2">E18</f>
        <v>20468</v>
      </c>
      <c r="F17" s="108">
        <f>D17-E17</f>
        <v>32</v>
      </c>
      <c r="G17" s="15"/>
      <c r="H17" s="14"/>
    </row>
    <row r="18" spans="1:10" ht="20.25" x14ac:dyDescent="0.3">
      <c r="A18" s="111" t="s">
        <v>67</v>
      </c>
      <c r="B18" s="18" t="s">
        <v>13</v>
      </c>
      <c r="C18" s="18" t="s">
        <v>206</v>
      </c>
      <c r="D18" s="108">
        <f t="shared" si="2"/>
        <v>20500</v>
      </c>
      <c r="E18" s="108">
        <f t="shared" si="2"/>
        <v>20468</v>
      </c>
      <c r="F18" s="108">
        <f>D18-E18</f>
        <v>32</v>
      </c>
      <c r="G18" s="15"/>
      <c r="H18" s="14"/>
    </row>
    <row r="19" spans="1:10" ht="20.25" x14ac:dyDescent="0.3">
      <c r="A19" s="55" t="s">
        <v>68</v>
      </c>
      <c r="B19" s="18" t="s">
        <v>13</v>
      </c>
      <c r="C19" s="18" t="s">
        <v>207</v>
      </c>
      <c r="D19" s="108">
        <f t="shared" si="2"/>
        <v>20500</v>
      </c>
      <c r="E19" s="108">
        <f t="shared" si="2"/>
        <v>20468</v>
      </c>
      <c r="F19" s="108">
        <f>D19-E19</f>
        <v>32</v>
      </c>
      <c r="G19" s="15"/>
      <c r="H19" s="14"/>
    </row>
    <row r="20" spans="1:10" ht="20.25" x14ac:dyDescent="0.3">
      <c r="A20" s="110" t="s">
        <v>70</v>
      </c>
      <c r="B20" s="18" t="s">
        <v>13</v>
      </c>
      <c r="C20" s="18" t="s">
        <v>208</v>
      </c>
      <c r="D20" s="108">
        <v>20500</v>
      </c>
      <c r="E20" s="108">
        <v>20468</v>
      </c>
      <c r="F20" s="108">
        <f>D20-E20</f>
        <v>32</v>
      </c>
      <c r="G20" s="15"/>
      <c r="H20" s="14"/>
    </row>
    <row r="21" spans="1:10" ht="65.25" customHeight="1" x14ac:dyDescent="0.3">
      <c r="A21" s="110" t="s">
        <v>72</v>
      </c>
      <c r="B21" s="18" t="s">
        <v>13</v>
      </c>
      <c r="C21" s="18" t="s">
        <v>99</v>
      </c>
      <c r="D21" s="95">
        <f>D22+D40</f>
        <v>2851700</v>
      </c>
      <c r="E21" s="95">
        <f>E22+E40</f>
        <v>2158773.0099999998</v>
      </c>
      <c r="F21" s="95">
        <f t="shared" si="0"/>
        <v>692926.99000000022</v>
      </c>
      <c r="G21" s="15"/>
      <c r="H21" s="14"/>
      <c r="I21" s="12"/>
      <c r="J21" s="12"/>
    </row>
    <row r="22" spans="1:10" ht="60" x14ac:dyDescent="0.3">
      <c r="A22" s="110" t="s">
        <v>364</v>
      </c>
      <c r="B22" s="18" t="s">
        <v>13</v>
      </c>
      <c r="C22" s="18" t="s">
        <v>209</v>
      </c>
      <c r="D22" s="95">
        <f>D23+D28+D32</f>
        <v>2851500</v>
      </c>
      <c r="E22" s="95">
        <f>E23+E28+E32</f>
        <v>2158573.0099999998</v>
      </c>
      <c r="F22" s="95">
        <f t="shared" si="0"/>
        <v>692926.99000000022</v>
      </c>
      <c r="G22" s="15"/>
      <c r="H22" s="15"/>
      <c r="I22" s="14"/>
      <c r="J22" s="12"/>
    </row>
    <row r="23" spans="1:10" ht="54" customHeight="1" x14ac:dyDescent="0.3">
      <c r="A23" s="55" t="s">
        <v>365</v>
      </c>
      <c r="B23" s="18" t="s">
        <v>13</v>
      </c>
      <c r="C23" s="18" t="s">
        <v>211</v>
      </c>
      <c r="D23" s="95">
        <f>D24</f>
        <v>2387800</v>
      </c>
      <c r="E23" s="95">
        <f>E24</f>
        <v>1791594.63</v>
      </c>
      <c r="F23" s="95">
        <f t="shared" si="0"/>
        <v>596205.37000000011</v>
      </c>
      <c r="G23" s="15"/>
      <c r="H23" s="14"/>
    </row>
    <row r="24" spans="1:10" ht="20.25" x14ac:dyDescent="0.3">
      <c r="A24" s="111" t="s">
        <v>67</v>
      </c>
      <c r="B24" s="18" t="s">
        <v>13</v>
      </c>
      <c r="C24" s="18" t="s">
        <v>212</v>
      </c>
      <c r="D24" s="95">
        <f>D25</f>
        <v>2387800</v>
      </c>
      <c r="E24" s="95">
        <f>E25</f>
        <v>1791594.63</v>
      </c>
      <c r="F24" s="95">
        <f t="shared" si="0"/>
        <v>596205.37000000011</v>
      </c>
      <c r="G24" s="15"/>
      <c r="H24" s="14"/>
    </row>
    <row r="25" spans="1:10" ht="20.25" x14ac:dyDescent="0.3">
      <c r="A25" s="55" t="s">
        <v>68</v>
      </c>
      <c r="B25" s="18" t="s">
        <v>13</v>
      </c>
      <c r="C25" s="18" t="s">
        <v>213</v>
      </c>
      <c r="D25" s="95">
        <f>D26+D27</f>
        <v>2387800</v>
      </c>
      <c r="E25" s="95">
        <f>E26+E27</f>
        <v>1791594.63</v>
      </c>
      <c r="F25" s="95">
        <f t="shared" si="0"/>
        <v>596205.37000000011</v>
      </c>
      <c r="G25" s="15"/>
      <c r="H25" s="14"/>
    </row>
    <row r="26" spans="1:10" ht="20.25" x14ac:dyDescent="0.3">
      <c r="A26" s="110" t="s">
        <v>69</v>
      </c>
      <c r="B26" s="18" t="s">
        <v>13</v>
      </c>
      <c r="C26" s="18" t="s">
        <v>214</v>
      </c>
      <c r="D26" s="95">
        <v>1833900</v>
      </c>
      <c r="E26" s="95">
        <v>1369661.74</v>
      </c>
      <c r="F26" s="95">
        <f t="shared" si="0"/>
        <v>464238.26</v>
      </c>
      <c r="G26" s="15"/>
      <c r="H26" s="14"/>
    </row>
    <row r="27" spans="1:10" ht="20.25" x14ac:dyDescent="0.3">
      <c r="A27" s="110" t="s">
        <v>71</v>
      </c>
      <c r="B27" s="18" t="s">
        <v>13</v>
      </c>
      <c r="C27" s="18" t="s">
        <v>210</v>
      </c>
      <c r="D27" s="95">
        <v>553900</v>
      </c>
      <c r="E27" s="95">
        <v>421932.89</v>
      </c>
      <c r="F27" s="95">
        <f t="shared" si="0"/>
        <v>131967.10999999999</v>
      </c>
      <c r="G27" s="15"/>
      <c r="H27" s="14"/>
    </row>
    <row r="28" spans="1:10" ht="46.5" x14ac:dyDescent="0.3">
      <c r="A28" s="102" t="s">
        <v>363</v>
      </c>
      <c r="B28" s="18" t="s">
        <v>13</v>
      </c>
      <c r="C28" s="18" t="s">
        <v>215</v>
      </c>
      <c r="D28" s="95">
        <f t="shared" ref="D28:E30" si="3">D29</f>
        <v>73900</v>
      </c>
      <c r="E28" s="108">
        <f>E29</f>
        <v>73896</v>
      </c>
      <c r="F28" s="95">
        <f>D28-E28</f>
        <v>4</v>
      </c>
      <c r="G28" s="15"/>
      <c r="H28" s="14"/>
    </row>
    <row r="29" spans="1:10" ht="20.25" customHeight="1" x14ac:dyDescent="0.3">
      <c r="A29" s="111" t="s">
        <v>67</v>
      </c>
      <c r="B29" s="18" t="s">
        <v>13</v>
      </c>
      <c r="C29" s="18" t="s">
        <v>216</v>
      </c>
      <c r="D29" s="95">
        <f t="shared" si="3"/>
        <v>73900</v>
      </c>
      <c r="E29" s="108">
        <f t="shared" si="3"/>
        <v>73896</v>
      </c>
      <c r="F29" s="95">
        <f>D29-E29</f>
        <v>4</v>
      </c>
      <c r="G29" s="15"/>
      <c r="H29" s="14"/>
    </row>
    <row r="30" spans="1:10" ht="19.5" customHeight="1" x14ac:dyDescent="0.3">
      <c r="A30" s="55" t="s">
        <v>68</v>
      </c>
      <c r="B30" s="18" t="s">
        <v>13</v>
      </c>
      <c r="C30" s="18" t="s">
        <v>217</v>
      </c>
      <c r="D30" s="95">
        <f t="shared" si="3"/>
        <v>73900</v>
      </c>
      <c r="E30" s="108">
        <f t="shared" si="3"/>
        <v>73896</v>
      </c>
      <c r="F30" s="95">
        <f>D30-E30</f>
        <v>4</v>
      </c>
      <c r="G30" s="15"/>
      <c r="H30" s="14"/>
    </row>
    <row r="31" spans="1:10" ht="20.25" x14ac:dyDescent="0.3">
      <c r="A31" s="110" t="s">
        <v>70</v>
      </c>
      <c r="B31" s="18" t="s">
        <v>13</v>
      </c>
      <c r="C31" s="18" t="s">
        <v>218</v>
      </c>
      <c r="D31" s="95">
        <v>73900</v>
      </c>
      <c r="E31" s="108">
        <v>73896</v>
      </c>
      <c r="F31" s="95">
        <f>D31-E31</f>
        <v>4</v>
      </c>
      <c r="G31" s="15"/>
      <c r="H31" s="14"/>
    </row>
    <row r="32" spans="1:10" ht="38.25" customHeight="1" x14ac:dyDescent="0.3">
      <c r="A32" s="110" t="s">
        <v>366</v>
      </c>
      <c r="B32" s="18" t="s">
        <v>13</v>
      </c>
      <c r="C32" s="18" t="s">
        <v>292</v>
      </c>
      <c r="D32" s="95">
        <f>D35+D36+D37+D39</f>
        <v>389800</v>
      </c>
      <c r="E32" s="95">
        <f>E33+E38</f>
        <v>293082.38</v>
      </c>
      <c r="F32" s="95">
        <f t="shared" ref="F32:F33" si="4">D32-E32</f>
        <v>96717.62</v>
      </c>
      <c r="G32" s="15"/>
      <c r="H32" s="14"/>
    </row>
    <row r="33" spans="1:8" ht="18.75" customHeight="1" x14ac:dyDescent="0.3">
      <c r="A33" s="110" t="s">
        <v>80</v>
      </c>
      <c r="B33" s="18" t="s">
        <v>13</v>
      </c>
      <c r="C33" s="18" t="s">
        <v>219</v>
      </c>
      <c r="D33" s="95">
        <f>D35+D36+D37</f>
        <v>198800</v>
      </c>
      <c r="E33" s="95">
        <f>E34</f>
        <v>151720.38</v>
      </c>
      <c r="F33" s="95">
        <f t="shared" si="4"/>
        <v>47079.619999999995</v>
      </c>
      <c r="G33" s="15"/>
      <c r="H33" s="14"/>
    </row>
    <row r="34" spans="1:8" ht="18.75" customHeight="1" x14ac:dyDescent="0.3">
      <c r="A34" s="110" t="s">
        <v>109</v>
      </c>
      <c r="B34" s="18" t="s">
        <v>13</v>
      </c>
      <c r="C34" s="18" t="s">
        <v>220</v>
      </c>
      <c r="D34" s="95">
        <f>D35+D36+D37</f>
        <v>198800</v>
      </c>
      <c r="E34" s="95">
        <f>E35+E37+E36</f>
        <v>151720.38</v>
      </c>
      <c r="F34" s="95">
        <f>D34-E34</f>
        <v>47079.619999999995</v>
      </c>
      <c r="G34" s="15"/>
      <c r="H34" s="14"/>
    </row>
    <row r="35" spans="1:8" ht="18.75" customHeight="1" x14ac:dyDescent="0.3">
      <c r="A35" s="110" t="s">
        <v>74</v>
      </c>
      <c r="B35" s="18" t="s">
        <v>13</v>
      </c>
      <c r="C35" s="18" t="s">
        <v>293</v>
      </c>
      <c r="D35" s="95">
        <v>113900</v>
      </c>
      <c r="E35" s="95">
        <v>85393.27</v>
      </c>
      <c r="F35" s="95">
        <f t="shared" ref="F35" si="5">D35-E35</f>
        <v>28506.729999999996</v>
      </c>
      <c r="G35" s="15"/>
      <c r="H35" s="14"/>
    </row>
    <row r="36" spans="1:8" ht="20.25" x14ac:dyDescent="0.3">
      <c r="A36" s="110" t="s">
        <v>75</v>
      </c>
      <c r="B36" s="18" t="s">
        <v>13</v>
      </c>
      <c r="C36" s="18" t="s">
        <v>328</v>
      </c>
      <c r="D36" s="95">
        <v>12000</v>
      </c>
      <c r="E36" s="108">
        <v>3950</v>
      </c>
      <c r="F36" s="108">
        <f>D36-E36</f>
        <v>8050</v>
      </c>
      <c r="G36" s="15"/>
      <c r="H36" s="14"/>
    </row>
    <row r="37" spans="1:8" ht="20.25" x14ac:dyDescent="0.3">
      <c r="A37" s="110" t="s">
        <v>76</v>
      </c>
      <c r="B37" s="18" t="s">
        <v>13</v>
      </c>
      <c r="C37" s="18" t="s">
        <v>221</v>
      </c>
      <c r="D37" s="95">
        <v>72900</v>
      </c>
      <c r="E37" s="95">
        <v>62377.11</v>
      </c>
      <c r="F37" s="95">
        <f>D37-E37</f>
        <v>10522.89</v>
      </c>
      <c r="G37" s="15"/>
      <c r="H37" s="14"/>
    </row>
    <row r="38" spans="1:8" ht="20.25" x14ac:dyDescent="0.3">
      <c r="A38" s="110" t="s">
        <v>78</v>
      </c>
      <c r="B38" s="18" t="s">
        <v>13</v>
      </c>
      <c r="C38" s="18" t="s">
        <v>222</v>
      </c>
      <c r="D38" s="95">
        <f>D39</f>
        <v>191000</v>
      </c>
      <c r="E38" s="108">
        <f>E39</f>
        <v>141362</v>
      </c>
      <c r="F38" s="95">
        <f>D38-E38</f>
        <v>49638</v>
      </c>
      <c r="G38" s="15"/>
      <c r="H38" s="14"/>
    </row>
    <row r="39" spans="1:8" ht="20.25" x14ac:dyDescent="0.3">
      <c r="A39" s="110" t="s">
        <v>79</v>
      </c>
      <c r="B39" s="18" t="s">
        <v>13</v>
      </c>
      <c r="C39" s="18" t="s">
        <v>223</v>
      </c>
      <c r="D39" s="95">
        <v>191000</v>
      </c>
      <c r="E39" s="108">
        <v>141362</v>
      </c>
      <c r="F39" s="95">
        <f>D39-E39</f>
        <v>49638</v>
      </c>
      <c r="G39" s="15"/>
      <c r="H39" s="14"/>
    </row>
    <row r="40" spans="1:8" ht="20.25" x14ac:dyDescent="0.3">
      <c r="A40" s="110" t="s">
        <v>367</v>
      </c>
      <c r="B40" s="18" t="s">
        <v>13</v>
      </c>
      <c r="C40" s="18" t="s">
        <v>473</v>
      </c>
      <c r="D40" s="95">
        <f t="shared" ref="D40:D43" si="6">D41</f>
        <v>200</v>
      </c>
      <c r="E40" s="141">
        <v>200</v>
      </c>
      <c r="F40" s="104" t="s">
        <v>110</v>
      </c>
    </row>
    <row r="41" spans="1:8" ht="135" x14ac:dyDescent="0.3">
      <c r="A41" s="110" t="s">
        <v>482</v>
      </c>
      <c r="B41" s="18" t="s">
        <v>13</v>
      </c>
      <c r="C41" s="18" t="s">
        <v>348</v>
      </c>
      <c r="D41" s="95">
        <f>D42</f>
        <v>200</v>
      </c>
      <c r="E41" s="141">
        <f>E40</f>
        <v>200</v>
      </c>
      <c r="F41" s="104" t="s">
        <v>110</v>
      </c>
    </row>
    <row r="42" spans="1:8" ht="30" x14ac:dyDescent="0.3">
      <c r="A42" s="110" t="s">
        <v>158</v>
      </c>
      <c r="B42" s="18" t="s">
        <v>13</v>
      </c>
      <c r="C42" s="18" t="s">
        <v>349</v>
      </c>
      <c r="D42" s="95">
        <f t="shared" si="6"/>
        <v>200</v>
      </c>
      <c r="E42" s="141">
        <f>E41</f>
        <v>200</v>
      </c>
      <c r="F42" s="104" t="s">
        <v>110</v>
      </c>
    </row>
    <row r="43" spans="1:8" ht="20.25" x14ac:dyDescent="0.3">
      <c r="A43" s="110" t="s">
        <v>78</v>
      </c>
      <c r="B43" s="18" t="s">
        <v>13</v>
      </c>
      <c r="C43" s="18" t="s">
        <v>350</v>
      </c>
      <c r="D43" s="95">
        <f t="shared" si="6"/>
        <v>200</v>
      </c>
      <c r="E43" s="141">
        <f>E42</f>
        <v>200</v>
      </c>
      <c r="F43" s="104" t="s">
        <v>110</v>
      </c>
    </row>
    <row r="44" spans="1:8" ht="20.25" x14ac:dyDescent="0.3">
      <c r="A44" s="110" t="s">
        <v>79</v>
      </c>
      <c r="B44" s="18" t="s">
        <v>13</v>
      </c>
      <c r="C44" s="18" t="s">
        <v>351</v>
      </c>
      <c r="D44" s="95">
        <v>200</v>
      </c>
      <c r="E44" s="141">
        <f>E43</f>
        <v>200</v>
      </c>
      <c r="F44" s="104" t="s">
        <v>110</v>
      </c>
    </row>
    <row r="45" spans="1:8" ht="20.25" x14ac:dyDescent="0.3">
      <c r="A45" s="102" t="s">
        <v>87</v>
      </c>
      <c r="B45" s="18" t="s">
        <v>13</v>
      </c>
      <c r="C45" s="18" t="s">
        <v>123</v>
      </c>
      <c r="D45" s="95">
        <f>D50</f>
        <v>1000</v>
      </c>
      <c r="E45" s="105" t="s">
        <v>110</v>
      </c>
      <c r="F45" s="95">
        <f t="shared" ref="F45" si="7">D45</f>
        <v>1000</v>
      </c>
    </row>
    <row r="46" spans="1:8" ht="23.25" customHeight="1" x14ac:dyDescent="0.3">
      <c r="A46" s="102" t="s">
        <v>368</v>
      </c>
      <c r="B46" s="18" t="s">
        <v>13</v>
      </c>
      <c r="C46" s="18" t="s">
        <v>369</v>
      </c>
      <c r="D46" s="95">
        <f>D47</f>
        <v>1000</v>
      </c>
      <c r="E46" s="105" t="s">
        <v>110</v>
      </c>
      <c r="F46" s="95">
        <f>F47</f>
        <v>10000</v>
      </c>
    </row>
    <row r="47" spans="1:8" ht="92.25" customHeight="1" x14ac:dyDescent="0.3">
      <c r="A47" s="102" t="s">
        <v>370</v>
      </c>
      <c r="B47" s="18" t="s">
        <v>13</v>
      </c>
      <c r="C47" s="18" t="s">
        <v>224</v>
      </c>
      <c r="D47" s="95">
        <f>D49</f>
        <v>1000</v>
      </c>
      <c r="E47" s="105" t="s">
        <v>110</v>
      </c>
      <c r="F47" s="95">
        <v>10000</v>
      </c>
    </row>
    <row r="48" spans="1:8" ht="22.5" customHeight="1" x14ac:dyDescent="0.3">
      <c r="A48" s="102" t="s">
        <v>371</v>
      </c>
      <c r="B48" s="18" t="s">
        <v>13</v>
      </c>
      <c r="C48" s="18" t="s">
        <v>330</v>
      </c>
      <c r="D48" s="95">
        <f>D47</f>
        <v>1000</v>
      </c>
      <c r="E48" s="105" t="s">
        <v>110</v>
      </c>
      <c r="F48" s="95">
        <f>F47</f>
        <v>10000</v>
      </c>
    </row>
    <row r="49" spans="1:6" ht="20.25" x14ac:dyDescent="0.3">
      <c r="A49" s="110" t="s">
        <v>80</v>
      </c>
      <c r="B49" s="18" t="s">
        <v>13</v>
      </c>
      <c r="C49" s="18" t="s">
        <v>225</v>
      </c>
      <c r="D49" s="95">
        <f t="shared" ref="D49" si="8">D50</f>
        <v>1000</v>
      </c>
      <c r="E49" s="105" t="s">
        <v>110</v>
      </c>
      <c r="F49" s="95">
        <v>10000</v>
      </c>
    </row>
    <row r="50" spans="1:6" ht="20.25" x14ac:dyDescent="0.3">
      <c r="A50" s="110" t="s">
        <v>77</v>
      </c>
      <c r="B50" s="18" t="s">
        <v>13</v>
      </c>
      <c r="C50" s="18" t="s">
        <v>226</v>
      </c>
      <c r="D50" s="95">
        <v>1000</v>
      </c>
      <c r="E50" s="105" t="s">
        <v>110</v>
      </c>
      <c r="F50" s="95">
        <v>10000</v>
      </c>
    </row>
    <row r="51" spans="1:6" ht="20.25" x14ac:dyDescent="0.3">
      <c r="A51" s="110" t="s">
        <v>199</v>
      </c>
      <c r="B51" s="18" t="s">
        <v>13</v>
      </c>
      <c r="C51" s="18" t="s">
        <v>200</v>
      </c>
      <c r="D51" s="95">
        <f>D52+D69+D75+D86+D93+D85</f>
        <v>755500</v>
      </c>
      <c r="E51" s="95">
        <f>E52+E69+E75+E86+E93+E85</f>
        <v>691224.25</v>
      </c>
      <c r="F51" s="95">
        <f t="shared" ref="F51" si="9">D51-E51</f>
        <v>64275.75</v>
      </c>
    </row>
    <row r="52" spans="1:6" ht="60" x14ac:dyDescent="0.3">
      <c r="A52" s="116" t="s">
        <v>372</v>
      </c>
      <c r="B52" s="18" t="s">
        <v>13</v>
      </c>
      <c r="C52" s="18" t="s">
        <v>329</v>
      </c>
      <c r="D52" s="95">
        <f>D53+D57+D62</f>
        <v>109800</v>
      </c>
      <c r="E52" s="95">
        <f>E53+E57+E62</f>
        <v>89783.11</v>
      </c>
      <c r="F52" s="95">
        <f t="shared" ref="F52:F61" si="10">D52-E52</f>
        <v>20016.89</v>
      </c>
    </row>
    <row r="53" spans="1:6" ht="100.5" customHeight="1" x14ac:dyDescent="0.3">
      <c r="A53" s="116" t="s">
        <v>454</v>
      </c>
      <c r="B53" s="18" t="s">
        <v>13</v>
      </c>
      <c r="C53" s="18" t="s">
        <v>453</v>
      </c>
      <c r="D53" s="95">
        <f t="shared" ref="D53:E55" si="11">D54</f>
        <v>5000</v>
      </c>
      <c r="E53" s="104">
        <f t="shared" si="11"/>
        <v>5000</v>
      </c>
      <c r="F53" s="104" t="s">
        <v>110</v>
      </c>
    </row>
    <row r="54" spans="1:6" ht="24.75" customHeight="1" x14ac:dyDescent="0.3">
      <c r="A54" s="116" t="s">
        <v>455</v>
      </c>
      <c r="B54" s="18" t="s">
        <v>13</v>
      </c>
      <c r="C54" s="18" t="s">
        <v>456</v>
      </c>
      <c r="D54" s="95">
        <f t="shared" si="11"/>
        <v>5000</v>
      </c>
      <c r="E54" s="104">
        <f t="shared" si="11"/>
        <v>5000</v>
      </c>
      <c r="F54" s="104" t="s">
        <v>110</v>
      </c>
    </row>
    <row r="55" spans="1:6" ht="25.5" customHeight="1" x14ac:dyDescent="0.3">
      <c r="A55" s="116" t="s">
        <v>80</v>
      </c>
      <c r="B55" s="18" t="s">
        <v>13</v>
      </c>
      <c r="C55" s="18" t="s">
        <v>457</v>
      </c>
      <c r="D55" s="95">
        <f t="shared" si="11"/>
        <v>5000</v>
      </c>
      <c r="E55" s="104">
        <f t="shared" si="11"/>
        <v>5000</v>
      </c>
      <c r="F55" s="104" t="s">
        <v>110</v>
      </c>
    </row>
    <row r="56" spans="1:6" ht="20.25" customHeight="1" x14ac:dyDescent="0.3">
      <c r="A56" s="116" t="s">
        <v>77</v>
      </c>
      <c r="B56" s="18" t="s">
        <v>13</v>
      </c>
      <c r="C56" s="18" t="s">
        <v>458</v>
      </c>
      <c r="D56" s="95">
        <v>5000</v>
      </c>
      <c r="E56" s="104">
        <v>5000</v>
      </c>
      <c r="F56" s="104" t="s">
        <v>110</v>
      </c>
    </row>
    <row r="57" spans="1:6" ht="165" x14ac:dyDescent="0.3">
      <c r="A57" s="110" t="s">
        <v>374</v>
      </c>
      <c r="B57" s="18" t="s">
        <v>13</v>
      </c>
      <c r="C57" s="18" t="s">
        <v>315</v>
      </c>
      <c r="D57" s="95">
        <f>D61</f>
        <v>39600</v>
      </c>
      <c r="E57" s="95">
        <f>E61</f>
        <v>29400</v>
      </c>
      <c r="F57" s="108">
        <f t="shared" si="10"/>
        <v>10200</v>
      </c>
    </row>
    <row r="58" spans="1:6" ht="20.25" x14ac:dyDescent="0.3">
      <c r="A58" s="110" t="s">
        <v>63</v>
      </c>
      <c r="B58" s="18"/>
      <c r="C58" s="18" t="s">
        <v>357</v>
      </c>
      <c r="D58" s="95">
        <f t="shared" ref="D58:E60" si="12">D59</f>
        <v>39600</v>
      </c>
      <c r="E58" s="95">
        <f t="shared" si="12"/>
        <v>29400</v>
      </c>
      <c r="F58" s="108">
        <f t="shared" si="10"/>
        <v>10200</v>
      </c>
    </row>
    <row r="59" spans="1:6" ht="20.25" x14ac:dyDescent="0.3">
      <c r="A59" s="110" t="s">
        <v>80</v>
      </c>
      <c r="B59" s="18" t="s">
        <v>13</v>
      </c>
      <c r="C59" s="18" t="s">
        <v>332</v>
      </c>
      <c r="D59" s="95">
        <f t="shared" si="12"/>
        <v>39600</v>
      </c>
      <c r="E59" s="95">
        <f t="shared" si="12"/>
        <v>29400</v>
      </c>
      <c r="F59" s="108">
        <f t="shared" si="10"/>
        <v>10200</v>
      </c>
    </row>
    <row r="60" spans="1:6" ht="20.25" x14ac:dyDescent="0.3">
      <c r="A60" s="110" t="s">
        <v>88</v>
      </c>
      <c r="B60" s="18" t="s">
        <v>13</v>
      </c>
      <c r="C60" s="18" t="s">
        <v>333</v>
      </c>
      <c r="D60" s="95">
        <f t="shared" si="12"/>
        <v>39600</v>
      </c>
      <c r="E60" s="95">
        <f t="shared" si="12"/>
        <v>29400</v>
      </c>
      <c r="F60" s="108">
        <f t="shared" si="10"/>
        <v>10200</v>
      </c>
    </row>
    <row r="61" spans="1:6" ht="30" x14ac:dyDescent="0.3">
      <c r="A61" s="110" t="s">
        <v>89</v>
      </c>
      <c r="B61" s="18" t="s">
        <v>13</v>
      </c>
      <c r="C61" s="18" t="s">
        <v>316</v>
      </c>
      <c r="D61" s="95">
        <v>39600</v>
      </c>
      <c r="E61" s="95">
        <v>29400</v>
      </c>
      <c r="F61" s="108">
        <f t="shared" si="10"/>
        <v>10200</v>
      </c>
    </row>
    <row r="62" spans="1:6" ht="78.75" customHeight="1" x14ac:dyDescent="0.3">
      <c r="A62" s="116" t="s">
        <v>500</v>
      </c>
      <c r="B62" s="18" t="s">
        <v>13</v>
      </c>
      <c r="C62" s="18" t="s">
        <v>373</v>
      </c>
      <c r="D62" s="95">
        <f>D65+D68</f>
        <v>65200</v>
      </c>
      <c r="E62" s="108">
        <f>E63+E66</f>
        <v>55383.11</v>
      </c>
      <c r="F62" s="95">
        <f>D62-E62</f>
        <v>9816.89</v>
      </c>
    </row>
    <row r="63" spans="1:6" ht="30" x14ac:dyDescent="0.3">
      <c r="A63" s="110" t="s">
        <v>318</v>
      </c>
      <c r="B63" s="18" t="s">
        <v>13</v>
      </c>
      <c r="C63" s="18" t="s">
        <v>317</v>
      </c>
      <c r="D63" s="95">
        <f>D64</f>
        <v>60200</v>
      </c>
      <c r="E63" s="108">
        <f>E64</f>
        <v>53674.39</v>
      </c>
      <c r="F63" s="95">
        <f>D63-E63</f>
        <v>6525.6100000000006</v>
      </c>
    </row>
    <row r="64" spans="1:6" ht="20.25" x14ac:dyDescent="0.3">
      <c r="A64" s="110" t="s">
        <v>80</v>
      </c>
      <c r="B64" s="18" t="s">
        <v>13</v>
      </c>
      <c r="C64" s="18" t="s">
        <v>227</v>
      </c>
      <c r="D64" s="95">
        <f>D65</f>
        <v>60200</v>
      </c>
      <c r="E64" s="108">
        <f>E65</f>
        <v>53674.39</v>
      </c>
      <c r="F64" s="95">
        <f>D64-E64</f>
        <v>6525.6100000000006</v>
      </c>
    </row>
    <row r="65" spans="1:6" ht="20.25" x14ac:dyDescent="0.3">
      <c r="A65" s="110" t="s">
        <v>77</v>
      </c>
      <c r="B65" s="18" t="s">
        <v>13</v>
      </c>
      <c r="C65" s="18" t="s">
        <v>228</v>
      </c>
      <c r="D65" s="95">
        <v>60200</v>
      </c>
      <c r="E65" s="108">
        <v>53674.39</v>
      </c>
      <c r="F65" s="95">
        <f>D65-E65</f>
        <v>6525.6100000000006</v>
      </c>
    </row>
    <row r="66" spans="1:6" ht="20.25" x14ac:dyDescent="0.3">
      <c r="A66" s="116" t="s">
        <v>319</v>
      </c>
      <c r="B66" s="18" t="s">
        <v>13</v>
      </c>
      <c r="C66" s="18" t="s">
        <v>320</v>
      </c>
      <c r="D66" s="95">
        <f>D67</f>
        <v>5000</v>
      </c>
      <c r="E66" s="108">
        <f>E67</f>
        <v>1708.72</v>
      </c>
      <c r="F66" s="95">
        <f t="shared" ref="F66:F68" si="13">D66-E66</f>
        <v>3291.2799999999997</v>
      </c>
    </row>
    <row r="67" spans="1:6" ht="20.25" x14ac:dyDescent="0.3">
      <c r="A67" s="110" t="s">
        <v>80</v>
      </c>
      <c r="B67" s="18" t="s">
        <v>13</v>
      </c>
      <c r="C67" s="18" t="s">
        <v>229</v>
      </c>
      <c r="D67" s="95">
        <f>D68</f>
        <v>5000</v>
      </c>
      <c r="E67" s="108">
        <f>E68</f>
        <v>1708.72</v>
      </c>
      <c r="F67" s="95">
        <f t="shared" si="13"/>
        <v>3291.2799999999997</v>
      </c>
    </row>
    <row r="68" spans="1:6" ht="20.25" x14ac:dyDescent="0.3">
      <c r="A68" s="110" t="s">
        <v>77</v>
      </c>
      <c r="B68" s="18" t="s">
        <v>13</v>
      </c>
      <c r="C68" s="18" t="s">
        <v>230</v>
      </c>
      <c r="D68" s="95">
        <v>5000</v>
      </c>
      <c r="E68" s="108">
        <v>1708.72</v>
      </c>
      <c r="F68" s="95">
        <f t="shared" si="13"/>
        <v>3291.2799999999997</v>
      </c>
    </row>
    <row r="69" spans="1:6" ht="60" x14ac:dyDescent="0.3">
      <c r="A69" s="125" t="s">
        <v>299</v>
      </c>
      <c r="B69" s="18" t="s">
        <v>13</v>
      </c>
      <c r="C69" s="18" t="s">
        <v>331</v>
      </c>
      <c r="D69" s="95">
        <f>D74</f>
        <v>6000</v>
      </c>
      <c r="E69" s="95">
        <f>E74</f>
        <v>6000</v>
      </c>
      <c r="F69" s="104" t="s">
        <v>110</v>
      </c>
    </row>
    <row r="70" spans="1:6" ht="135" x14ac:dyDescent="0.3">
      <c r="A70" s="146" t="s">
        <v>501</v>
      </c>
      <c r="B70" s="18" t="s">
        <v>13</v>
      </c>
      <c r="C70" s="18" t="s">
        <v>300</v>
      </c>
      <c r="D70" s="95">
        <f>D71</f>
        <v>6000</v>
      </c>
      <c r="E70" s="142">
        <f>E71</f>
        <v>6000</v>
      </c>
      <c r="F70" s="104" t="s">
        <v>110</v>
      </c>
    </row>
    <row r="71" spans="1:6" ht="31.5" x14ac:dyDescent="0.3">
      <c r="A71" s="102" t="s">
        <v>183</v>
      </c>
      <c r="B71" s="18" t="s">
        <v>13</v>
      </c>
      <c r="C71" s="18" t="s">
        <v>301</v>
      </c>
      <c r="D71" s="95">
        <f t="shared" ref="D71:D73" si="14">D72</f>
        <v>6000</v>
      </c>
      <c r="E71" s="142">
        <f t="shared" ref="E71:E73" si="15">E72</f>
        <v>6000</v>
      </c>
      <c r="F71" s="104" t="s">
        <v>110</v>
      </c>
    </row>
    <row r="72" spans="1:6" ht="20.25" x14ac:dyDescent="0.3">
      <c r="A72" s="110" t="s">
        <v>80</v>
      </c>
      <c r="B72" s="18" t="s">
        <v>13</v>
      </c>
      <c r="C72" s="18" t="s">
        <v>302</v>
      </c>
      <c r="D72" s="95">
        <f t="shared" si="14"/>
        <v>6000</v>
      </c>
      <c r="E72" s="144">
        <f t="shared" si="15"/>
        <v>6000</v>
      </c>
      <c r="F72" s="104" t="s">
        <v>110</v>
      </c>
    </row>
    <row r="73" spans="1:6" ht="20.25" x14ac:dyDescent="0.3">
      <c r="A73" s="110" t="s">
        <v>162</v>
      </c>
      <c r="B73" s="18" t="s">
        <v>13</v>
      </c>
      <c r="C73" s="18" t="s">
        <v>303</v>
      </c>
      <c r="D73" s="95">
        <f t="shared" si="14"/>
        <v>6000</v>
      </c>
      <c r="E73" s="144">
        <f t="shared" si="15"/>
        <v>6000</v>
      </c>
      <c r="F73" s="104" t="s">
        <v>110</v>
      </c>
    </row>
    <row r="74" spans="1:6" ht="20.25" x14ac:dyDescent="0.3">
      <c r="A74" s="110" t="s">
        <v>76</v>
      </c>
      <c r="B74" s="18" t="s">
        <v>13</v>
      </c>
      <c r="C74" s="18" t="s">
        <v>304</v>
      </c>
      <c r="D74" s="95">
        <v>6000</v>
      </c>
      <c r="E74" s="144">
        <v>6000</v>
      </c>
      <c r="F74" s="104" t="s">
        <v>110</v>
      </c>
    </row>
    <row r="75" spans="1:6" ht="46.5" x14ac:dyDescent="0.3">
      <c r="A75" s="102" t="s">
        <v>305</v>
      </c>
      <c r="B75" s="18" t="s">
        <v>13</v>
      </c>
      <c r="C75" s="18" t="s">
        <v>334</v>
      </c>
      <c r="D75" s="95">
        <f>D76</f>
        <v>55000</v>
      </c>
      <c r="E75" s="142">
        <f>E76</f>
        <v>54129</v>
      </c>
      <c r="F75" s="95">
        <f>F76</f>
        <v>871</v>
      </c>
    </row>
    <row r="76" spans="1:6" ht="121.5" customHeight="1" x14ac:dyDescent="0.3">
      <c r="A76" s="147" t="s">
        <v>502</v>
      </c>
      <c r="B76" s="18" t="s">
        <v>13</v>
      </c>
      <c r="C76" s="18" t="s">
        <v>306</v>
      </c>
      <c r="D76" s="95">
        <f>D77</f>
        <v>55000</v>
      </c>
      <c r="E76" s="95">
        <f>E77</f>
        <v>54129</v>
      </c>
      <c r="F76" s="95">
        <f t="shared" ref="F76:F85" si="16">D76-E76</f>
        <v>871</v>
      </c>
    </row>
    <row r="77" spans="1:6" ht="31.5" x14ac:dyDescent="0.3">
      <c r="A77" s="102" t="s">
        <v>183</v>
      </c>
      <c r="B77" s="18" t="s">
        <v>13</v>
      </c>
      <c r="C77" s="18" t="s">
        <v>307</v>
      </c>
      <c r="D77" s="95">
        <f t="shared" ref="D77:D78" si="17">D78</f>
        <v>55000</v>
      </c>
      <c r="E77" s="95">
        <f t="shared" ref="E77:E78" si="18">E78</f>
        <v>54129</v>
      </c>
      <c r="F77" s="95">
        <f t="shared" si="16"/>
        <v>871</v>
      </c>
    </row>
    <row r="78" spans="1:6" ht="20.25" x14ac:dyDescent="0.3">
      <c r="A78" s="110" t="s">
        <v>80</v>
      </c>
      <c r="B78" s="18" t="s">
        <v>13</v>
      </c>
      <c r="C78" s="18" t="s">
        <v>308</v>
      </c>
      <c r="D78" s="95">
        <f t="shared" si="17"/>
        <v>55000</v>
      </c>
      <c r="E78" s="95">
        <f t="shared" si="18"/>
        <v>54129</v>
      </c>
      <c r="F78" s="95">
        <f t="shared" si="16"/>
        <v>871</v>
      </c>
    </row>
    <row r="79" spans="1:6" ht="20.25" x14ac:dyDescent="0.3">
      <c r="A79" s="110" t="s">
        <v>162</v>
      </c>
      <c r="B79" s="18" t="s">
        <v>13</v>
      </c>
      <c r="C79" s="18" t="s">
        <v>309</v>
      </c>
      <c r="D79" s="95">
        <f>D80</f>
        <v>55000</v>
      </c>
      <c r="E79" s="95">
        <f>E80</f>
        <v>54129</v>
      </c>
      <c r="F79" s="95">
        <f t="shared" si="16"/>
        <v>871</v>
      </c>
    </row>
    <row r="80" spans="1:6" ht="20.25" x14ac:dyDescent="0.3">
      <c r="A80" s="110" t="s">
        <v>76</v>
      </c>
      <c r="B80" s="18" t="s">
        <v>13</v>
      </c>
      <c r="C80" s="18" t="s">
        <v>310</v>
      </c>
      <c r="D80" s="95">
        <v>55000</v>
      </c>
      <c r="E80" s="95">
        <v>54129</v>
      </c>
      <c r="F80" s="95">
        <f t="shared" si="16"/>
        <v>871</v>
      </c>
    </row>
    <row r="81" spans="1:6" ht="20.25" x14ac:dyDescent="0.3">
      <c r="A81" s="110" t="s">
        <v>367</v>
      </c>
      <c r="B81" s="18" t="s">
        <v>13</v>
      </c>
      <c r="C81" s="18" t="s">
        <v>580</v>
      </c>
      <c r="D81" s="95">
        <f>D82+D86+D93</f>
        <v>584700</v>
      </c>
      <c r="E81" s="95">
        <f>E82+E86+E93</f>
        <v>541312.14</v>
      </c>
      <c r="F81" s="95">
        <f>D81-E81</f>
        <v>43387.859999999986</v>
      </c>
    </row>
    <row r="82" spans="1:6" ht="90" x14ac:dyDescent="0.3">
      <c r="A82" s="110" t="s">
        <v>579</v>
      </c>
      <c r="B82" s="18" t="s">
        <v>13</v>
      </c>
      <c r="C82" s="18" t="s">
        <v>576</v>
      </c>
      <c r="D82" s="95">
        <f t="shared" ref="D82:E84" si="19">D83</f>
        <v>93900</v>
      </c>
      <c r="E82" s="95">
        <f t="shared" si="19"/>
        <v>50560</v>
      </c>
      <c r="F82" s="95">
        <f>D82-E82</f>
        <v>43340</v>
      </c>
    </row>
    <row r="83" spans="1:6" ht="31.5" x14ac:dyDescent="0.3">
      <c r="A83" s="102" t="s">
        <v>183</v>
      </c>
      <c r="B83" s="18" t="s">
        <v>13</v>
      </c>
      <c r="C83" s="18" t="s">
        <v>577</v>
      </c>
      <c r="D83" s="95">
        <f t="shared" si="19"/>
        <v>93900</v>
      </c>
      <c r="E83" s="95">
        <f t="shared" si="19"/>
        <v>50560</v>
      </c>
      <c r="F83" s="95">
        <f>D83-E83</f>
        <v>43340</v>
      </c>
    </row>
    <row r="84" spans="1:6" ht="20.25" x14ac:dyDescent="0.3">
      <c r="A84" s="110" t="s">
        <v>162</v>
      </c>
      <c r="B84" s="18" t="s">
        <v>13</v>
      </c>
      <c r="C84" s="18" t="s">
        <v>578</v>
      </c>
      <c r="D84" s="95">
        <f t="shared" si="19"/>
        <v>93900</v>
      </c>
      <c r="E84" s="95">
        <f t="shared" si="19"/>
        <v>50560</v>
      </c>
      <c r="F84" s="95">
        <f>D84-E84</f>
        <v>43340</v>
      </c>
    </row>
    <row r="85" spans="1:6" ht="20.25" x14ac:dyDescent="0.3">
      <c r="A85" s="110" t="s">
        <v>76</v>
      </c>
      <c r="B85" s="18" t="s">
        <v>13</v>
      </c>
      <c r="C85" s="18" t="s">
        <v>572</v>
      </c>
      <c r="D85" s="95">
        <v>93900</v>
      </c>
      <c r="E85" s="95">
        <v>50560</v>
      </c>
      <c r="F85" s="95">
        <f t="shared" si="16"/>
        <v>43340</v>
      </c>
    </row>
    <row r="86" spans="1:6" ht="90" x14ac:dyDescent="0.3">
      <c r="A86" s="110" t="s">
        <v>486</v>
      </c>
      <c r="B86" s="18" t="s">
        <v>13</v>
      </c>
      <c r="C86" s="18" t="s">
        <v>485</v>
      </c>
      <c r="D86" s="95">
        <f>D87+D90</f>
        <v>410800</v>
      </c>
      <c r="E86" s="95">
        <f>E87+E90</f>
        <v>410752.14</v>
      </c>
      <c r="F86" s="95">
        <f t="shared" ref="F86:F92" si="20">D86-E86</f>
        <v>47.85999999998603</v>
      </c>
    </row>
    <row r="87" spans="1:6" ht="31.5" x14ac:dyDescent="0.3">
      <c r="A87" s="102" t="s">
        <v>183</v>
      </c>
      <c r="B87" s="18" t="s">
        <v>13</v>
      </c>
      <c r="C87" s="18" t="s">
        <v>487</v>
      </c>
      <c r="D87" s="95">
        <f>D88</f>
        <v>399800</v>
      </c>
      <c r="E87" s="95">
        <f>E88</f>
        <v>399757</v>
      </c>
      <c r="F87" s="95">
        <f t="shared" si="20"/>
        <v>43</v>
      </c>
    </row>
    <row r="88" spans="1:6" ht="20.25" x14ac:dyDescent="0.3">
      <c r="A88" s="110" t="s">
        <v>80</v>
      </c>
      <c r="B88" s="18" t="s">
        <v>13</v>
      </c>
      <c r="C88" s="18" t="s">
        <v>488</v>
      </c>
      <c r="D88" s="95">
        <f>D89</f>
        <v>399800</v>
      </c>
      <c r="E88" s="95">
        <f>E89</f>
        <v>399757</v>
      </c>
      <c r="F88" s="95">
        <f t="shared" si="20"/>
        <v>43</v>
      </c>
    </row>
    <row r="89" spans="1:6" ht="20.25" x14ac:dyDescent="0.3">
      <c r="A89" s="110" t="s">
        <v>75</v>
      </c>
      <c r="B89" s="18" t="s">
        <v>13</v>
      </c>
      <c r="C89" s="18" t="s">
        <v>489</v>
      </c>
      <c r="D89" s="95">
        <v>399800</v>
      </c>
      <c r="E89" s="95">
        <v>399757</v>
      </c>
      <c r="F89" s="95">
        <f t="shared" si="20"/>
        <v>43</v>
      </c>
    </row>
    <row r="90" spans="1:6" ht="20.25" x14ac:dyDescent="0.3">
      <c r="A90" s="116" t="s">
        <v>319</v>
      </c>
      <c r="B90" s="18" t="s">
        <v>13</v>
      </c>
      <c r="C90" s="18" t="s">
        <v>490</v>
      </c>
      <c r="D90" s="95">
        <f>D91</f>
        <v>11000</v>
      </c>
      <c r="E90" s="95">
        <f>E91</f>
        <v>10995.14</v>
      </c>
      <c r="F90" s="95">
        <f t="shared" si="20"/>
        <v>4.8600000000005821</v>
      </c>
    </row>
    <row r="91" spans="1:6" ht="20.25" x14ac:dyDescent="0.3">
      <c r="A91" s="110" t="s">
        <v>80</v>
      </c>
      <c r="B91" s="18" t="s">
        <v>13</v>
      </c>
      <c r="C91" s="18" t="s">
        <v>491</v>
      </c>
      <c r="D91" s="95">
        <f>D92</f>
        <v>11000</v>
      </c>
      <c r="E91" s="95">
        <f>E92</f>
        <v>10995.14</v>
      </c>
      <c r="F91" s="95">
        <f t="shared" si="20"/>
        <v>4.8600000000005821</v>
      </c>
    </row>
    <row r="92" spans="1:6" ht="20.25" x14ac:dyDescent="0.3">
      <c r="A92" s="110" t="s">
        <v>77</v>
      </c>
      <c r="B92" s="18" t="s">
        <v>13</v>
      </c>
      <c r="C92" s="18" t="s">
        <v>492</v>
      </c>
      <c r="D92" s="95">
        <v>11000</v>
      </c>
      <c r="E92" s="95">
        <v>10995.14</v>
      </c>
      <c r="F92" s="95">
        <f t="shared" si="20"/>
        <v>4.8600000000005821</v>
      </c>
    </row>
    <row r="93" spans="1:6" ht="61.5" customHeight="1" x14ac:dyDescent="0.3">
      <c r="A93" s="116" t="s">
        <v>503</v>
      </c>
      <c r="B93" s="18" t="s">
        <v>13</v>
      </c>
      <c r="C93" s="18" t="s">
        <v>459</v>
      </c>
      <c r="D93" s="95">
        <f t="shared" ref="D93:E95" si="21">D94</f>
        <v>80000</v>
      </c>
      <c r="E93" s="108">
        <f t="shared" si="21"/>
        <v>80000</v>
      </c>
      <c r="F93" s="104" t="s">
        <v>110</v>
      </c>
    </row>
    <row r="94" spans="1:6" ht="20.25" x14ac:dyDescent="0.3">
      <c r="A94" s="116" t="s">
        <v>319</v>
      </c>
      <c r="B94" s="18" t="s">
        <v>13</v>
      </c>
      <c r="C94" s="18" t="s">
        <v>463</v>
      </c>
      <c r="D94" s="95">
        <f t="shared" si="21"/>
        <v>80000</v>
      </c>
      <c r="E94" s="108">
        <f t="shared" si="21"/>
        <v>80000</v>
      </c>
      <c r="F94" s="104" t="s">
        <v>110</v>
      </c>
    </row>
    <row r="95" spans="1:6" ht="20.25" x14ac:dyDescent="0.3">
      <c r="A95" s="110" t="s">
        <v>80</v>
      </c>
      <c r="B95" s="18" t="s">
        <v>13</v>
      </c>
      <c r="C95" s="18" t="s">
        <v>464</v>
      </c>
      <c r="D95" s="95">
        <f t="shared" si="21"/>
        <v>80000</v>
      </c>
      <c r="E95" s="108">
        <f t="shared" si="21"/>
        <v>80000</v>
      </c>
      <c r="F95" s="104" t="s">
        <v>110</v>
      </c>
    </row>
    <row r="96" spans="1:6" ht="20.25" x14ac:dyDescent="0.3">
      <c r="A96" s="110" t="s">
        <v>77</v>
      </c>
      <c r="B96" s="18" t="s">
        <v>13</v>
      </c>
      <c r="C96" s="18" t="s">
        <v>460</v>
      </c>
      <c r="D96" s="95">
        <v>80000</v>
      </c>
      <c r="E96" s="108">
        <v>80000</v>
      </c>
      <c r="F96" s="104" t="s">
        <v>110</v>
      </c>
    </row>
    <row r="97" spans="1:6" ht="20.25" x14ac:dyDescent="0.3">
      <c r="A97" s="110" t="s">
        <v>81</v>
      </c>
      <c r="B97" s="18" t="s">
        <v>13</v>
      </c>
      <c r="C97" s="18" t="s">
        <v>100</v>
      </c>
      <c r="D97" s="95">
        <f t="shared" ref="D97" si="22">D98</f>
        <v>148200</v>
      </c>
      <c r="E97" s="108">
        <f t="shared" ref="E97:E102" si="23">E98</f>
        <v>101883.04</v>
      </c>
      <c r="F97" s="108">
        <f t="shared" ref="F97:F105" si="24">D97-E97</f>
        <v>46316.960000000006</v>
      </c>
    </row>
    <row r="98" spans="1:6" ht="20.25" x14ac:dyDescent="0.3">
      <c r="A98" s="110" t="s">
        <v>82</v>
      </c>
      <c r="B98" s="18" t="s">
        <v>13</v>
      </c>
      <c r="C98" s="18" t="s">
        <v>101</v>
      </c>
      <c r="D98" s="95">
        <f>D100</f>
        <v>148200</v>
      </c>
      <c r="E98" s="108">
        <f t="shared" si="23"/>
        <v>101883.04</v>
      </c>
      <c r="F98" s="108">
        <f t="shared" si="24"/>
        <v>46316.960000000006</v>
      </c>
    </row>
    <row r="99" spans="1:6" ht="20.25" x14ac:dyDescent="0.3">
      <c r="A99" s="110" t="s">
        <v>359</v>
      </c>
      <c r="B99" s="18" t="s">
        <v>13</v>
      </c>
      <c r="C99" s="18" t="s">
        <v>335</v>
      </c>
      <c r="D99" s="95">
        <f>D100</f>
        <v>148200</v>
      </c>
      <c r="E99" s="108">
        <f t="shared" si="23"/>
        <v>101883.04</v>
      </c>
      <c r="F99" s="108">
        <f t="shared" si="24"/>
        <v>46316.960000000006</v>
      </c>
    </row>
    <row r="100" spans="1:6" ht="80.25" customHeight="1" x14ac:dyDescent="0.3">
      <c r="A100" s="116" t="s">
        <v>504</v>
      </c>
      <c r="B100" s="18" t="s">
        <v>13</v>
      </c>
      <c r="C100" s="18" t="s">
        <v>231</v>
      </c>
      <c r="D100" s="95">
        <f>D101</f>
        <v>148200</v>
      </c>
      <c r="E100" s="108">
        <f t="shared" si="23"/>
        <v>101883.04</v>
      </c>
      <c r="F100" s="108">
        <f t="shared" si="24"/>
        <v>46316.960000000006</v>
      </c>
    </row>
    <row r="101" spans="1:6" ht="46.5" x14ac:dyDescent="0.3">
      <c r="A101" s="55" t="s">
        <v>361</v>
      </c>
      <c r="B101" s="18" t="s">
        <v>13</v>
      </c>
      <c r="C101" s="18" t="s">
        <v>232</v>
      </c>
      <c r="D101" s="95">
        <f t="shared" ref="D101:D102" si="25">D102</f>
        <v>148200</v>
      </c>
      <c r="E101" s="108">
        <f t="shared" si="23"/>
        <v>101883.04</v>
      </c>
      <c r="F101" s="108">
        <f t="shared" si="24"/>
        <v>46316.960000000006</v>
      </c>
    </row>
    <row r="102" spans="1:6" ht="20.25" x14ac:dyDescent="0.3">
      <c r="A102" s="110" t="s">
        <v>80</v>
      </c>
      <c r="B102" s="18" t="s">
        <v>13</v>
      </c>
      <c r="C102" s="18" t="s">
        <v>233</v>
      </c>
      <c r="D102" s="95">
        <f t="shared" si="25"/>
        <v>148200</v>
      </c>
      <c r="E102" s="108">
        <f t="shared" si="23"/>
        <v>101883.04</v>
      </c>
      <c r="F102" s="108">
        <f t="shared" si="24"/>
        <v>46316.960000000006</v>
      </c>
    </row>
    <row r="103" spans="1:6" ht="22.5" customHeight="1" x14ac:dyDescent="0.3">
      <c r="A103" s="110" t="s">
        <v>68</v>
      </c>
      <c r="B103" s="18" t="s">
        <v>13</v>
      </c>
      <c r="C103" s="18" t="s">
        <v>234</v>
      </c>
      <c r="D103" s="95">
        <f>D104+D105</f>
        <v>148200</v>
      </c>
      <c r="E103" s="108">
        <f>E104+E105</f>
        <v>101883.04</v>
      </c>
      <c r="F103" s="108">
        <f t="shared" si="24"/>
        <v>46316.960000000006</v>
      </c>
    </row>
    <row r="104" spans="1:6" ht="20.25" x14ac:dyDescent="0.3">
      <c r="A104" s="110" t="s">
        <v>69</v>
      </c>
      <c r="B104" s="18" t="s">
        <v>13</v>
      </c>
      <c r="C104" s="18" t="s">
        <v>235</v>
      </c>
      <c r="D104" s="95">
        <v>113800</v>
      </c>
      <c r="E104" s="108">
        <v>79179.429999999993</v>
      </c>
      <c r="F104" s="108">
        <f t="shared" si="24"/>
        <v>34620.570000000007</v>
      </c>
    </row>
    <row r="105" spans="1:6" ht="20.25" x14ac:dyDescent="0.3">
      <c r="A105" s="110" t="s">
        <v>71</v>
      </c>
      <c r="B105" s="18" t="s">
        <v>13</v>
      </c>
      <c r="C105" s="18" t="s">
        <v>236</v>
      </c>
      <c r="D105" s="95">
        <v>34400</v>
      </c>
      <c r="E105" s="108">
        <v>22703.61</v>
      </c>
      <c r="F105" s="108">
        <f t="shared" si="24"/>
        <v>11696.39</v>
      </c>
    </row>
    <row r="106" spans="1:6" ht="30" x14ac:dyDescent="0.3">
      <c r="A106" s="110" t="s">
        <v>83</v>
      </c>
      <c r="B106" s="18" t="s">
        <v>13</v>
      </c>
      <c r="C106" s="18" t="s">
        <v>102</v>
      </c>
      <c r="D106" s="95">
        <f>D107</f>
        <v>109700</v>
      </c>
      <c r="E106" s="108">
        <f>E107</f>
        <v>82458.899999999994</v>
      </c>
      <c r="F106" s="95">
        <f t="shared" si="0"/>
        <v>27241.100000000006</v>
      </c>
    </row>
    <row r="107" spans="1:6" ht="53.25" customHeight="1" x14ac:dyDescent="0.3">
      <c r="A107" s="110" t="s">
        <v>381</v>
      </c>
      <c r="B107" s="18" t="s">
        <v>13</v>
      </c>
      <c r="C107" s="18" t="s">
        <v>103</v>
      </c>
      <c r="D107" s="95">
        <f>D108+D114+D125</f>
        <v>109700</v>
      </c>
      <c r="E107" s="108">
        <f>E114+E125</f>
        <v>82458.899999999994</v>
      </c>
      <c r="F107" s="95">
        <f t="shared" si="0"/>
        <v>27241.100000000006</v>
      </c>
    </row>
    <row r="108" spans="1:6" ht="93.75" customHeight="1" x14ac:dyDescent="0.3">
      <c r="A108" s="55" t="s">
        <v>435</v>
      </c>
      <c r="B108" s="18" t="s">
        <v>13</v>
      </c>
      <c r="C108" s="18" t="s">
        <v>436</v>
      </c>
      <c r="D108" s="95">
        <f>D109</f>
        <v>3100</v>
      </c>
      <c r="E108" s="104" t="s">
        <v>110</v>
      </c>
      <c r="F108" s="95">
        <f t="shared" ref="F108:F113" si="26">D108</f>
        <v>3100</v>
      </c>
    </row>
    <row r="109" spans="1:6" ht="123" customHeight="1" x14ac:dyDescent="0.3">
      <c r="A109" s="55" t="s">
        <v>438</v>
      </c>
      <c r="B109" s="18" t="s">
        <v>13</v>
      </c>
      <c r="C109" s="18" t="s">
        <v>437</v>
      </c>
      <c r="D109" s="95">
        <f>D110</f>
        <v>3100</v>
      </c>
      <c r="E109" s="104" t="s">
        <v>110</v>
      </c>
      <c r="F109" s="95">
        <f t="shared" si="26"/>
        <v>3100</v>
      </c>
    </row>
    <row r="110" spans="1:6" ht="32.25" customHeight="1" x14ac:dyDescent="0.3">
      <c r="A110" s="102" t="s">
        <v>183</v>
      </c>
      <c r="B110" s="18" t="s">
        <v>13</v>
      </c>
      <c r="C110" s="18" t="s">
        <v>439</v>
      </c>
      <c r="D110" s="95">
        <f>D111</f>
        <v>3100</v>
      </c>
      <c r="E110" s="104" t="s">
        <v>110</v>
      </c>
      <c r="F110" s="95">
        <f t="shared" si="26"/>
        <v>3100</v>
      </c>
    </row>
    <row r="111" spans="1:6" ht="22.5" customHeight="1" x14ac:dyDescent="0.3">
      <c r="A111" s="102" t="s">
        <v>80</v>
      </c>
      <c r="B111" s="18" t="s">
        <v>13</v>
      </c>
      <c r="C111" s="18" t="s">
        <v>440</v>
      </c>
      <c r="D111" s="95">
        <f>D112</f>
        <v>3100</v>
      </c>
      <c r="E111" s="104" t="s">
        <v>110</v>
      </c>
      <c r="F111" s="95">
        <f t="shared" si="26"/>
        <v>3100</v>
      </c>
    </row>
    <row r="112" spans="1:6" ht="22.5" customHeight="1" x14ac:dyDescent="0.3">
      <c r="A112" s="110" t="s">
        <v>162</v>
      </c>
      <c r="B112" s="18" t="s">
        <v>13</v>
      </c>
      <c r="C112" s="18" t="s">
        <v>441</v>
      </c>
      <c r="D112" s="95">
        <f>D113</f>
        <v>3100</v>
      </c>
      <c r="E112" s="104" t="s">
        <v>110</v>
      </c>
      <c r="F112" s="95">
        <f t="shared" si="26"/>
        <v>3100</v>
      </c>
    </row>
    <row r="113" spans="1:6" ht="24" customHeight="1" x14ac:dyDescent="0.3">
      <c r="A113" s="110" t="s">
        <v>76</v>
      </c>
      <c r="B113" s="18" t="s">
        <v>13</v>
      </c>
      <c r="C113" s="18" t="s">
        <v>442</v>
      </c>
      <c r="D113" s="95">
        <v>3100</v>
      </c>
      <c r="E113" s="104" t="s">
        <v>110</v>
      </c>
      <c r="F113" s="95">
        <f t="shared" si="26"/>
        <v>3100</v>
      </c>
    </row>
    <row r="114" spans="1:6" ht="94.5" customHeight="1" x14ac:dyDescent="0.3">
      <c r="A114" s="55" t="s">
        <v>384</v>
      </c>
      <c r="B114" s="18" t="s">
        <v>13</v>
      </c>
      <c r="C114" s="18" t="s">
        <v>336</v>
      </c>
      <c r="D114" s="95">
        <f>D115+D120</f>
        <v>93900</v>
      </c>
      <c r="E114" s="140">
        <f>E120+E115</f>
        <v>69758.899999999994</v>
      </c>
      <c r="F114" s="95">
        <f t="shared" ref="F114:F124" si="27">D114-E114</f>
        <v>24141.100000000006</v>
      </c>
    </row>
    <row r="115" spans="1:6" ht="154.5" customHeight="1" x14ac:dyDescent="0.3">
      <c r="A115" s="55" t="s">
        <v>382</v>
      </c>
      <c r="B115" s="18" t="s">
        <v>13</v>
      </c>
      <c r="C115" s="18" t="s">
        <v>294</v>
      </c>
      <c r="D115" s="95">
        <f>D118</f>
        <v>2300</v>
      </c>
      <c r="E115" s="108">
        <f>E116</f>
        <v>1258.9000000000001</v>
      </c>
      <c r="F115" s="95">
        <f t="shared" si="27"/>
        <v>1041.0999999999999</v>
      </c>
    </row>
    <row r="116" spans="1:6" ht="36" customHeight="1" x14ac:dyDescent="0.3">
      <c r="A116" s="102" t="s">
        <v>183</v>
      </c>
      <c r="B116" s="18" t="s">
        <v>13</v>
      </c>
      <c r="C116" s="18" t="s">
        <v>337</v>
      </c>
      <c r="D116" s="95">
        <f t="shared" ref="D116:D117" si="28">D117</f>
        <v>2300</v>
      </c>
      <c r="E116" s="108">
        <f>E117</f>
        <v>1258.9000000000001</v>
      </c>
      <c r="F116" s="95">
        <f t="shared" si="27"/>
        <v>1041.0999999999999</v>
      </c>
    </row>
    <row r="117" spans="1:6" ht="21" customHeight="1" x14ac:dyDescent="0.3">
      <c r="A117" s="55" t="s">
        <v>80</v>
      </c>
      <c r="B117" s="18" t="s">
        <v>13</v>
      </c>
      <c r="C117" s="18" t="s">
        <v>338</v>
      </c>
      <c r="D117" s="95">
        <f t="shared" si="28"/>
        <v>2300</v>
      </c>
      <c r="E117" s="108">
        <f>E118</f>
        <v>1258.9000000000001</v>
      </c>
      <c r="F117" s="95">
        <f t="shared" si="27"/>
        <v>1041.0999999999999</v>
      </c>
    </row>
    <row r="118" spans="1:6" ht="25.5" customHeight="1" x14ac:dyDescent="0.3">
      <c r="A118" s="110" t="s">
        <v>162</v>
      </c>
      <c r="B118" s="18" t="s">
        <v>13</v>
      </c>
      <c r="C118" s="18" t="s">
        <v>295</v>
      </c>
      <c r="D118" s="95">
        <f>D119</f>
        <v>2300</v>
      </c>
      <c r="E118" s="108">
        <f>E119</f>
        <v>1258.9000000000001</v>
      </c>
      <c r="F118" s="95">
        <f t="shared" si="27"/>
        <v>1041.0999999999999</v>
      </c>
    </row>
    <row r="119" spans="1:6" ht="26.25" customHeight="1" x14ac:dyDescent="0.3">
      <c r="A119" s="110" t="s">
        <v>76</v>
      </c>
      <c r="B119" s="18" t="s">
        <v>13</v>
      </c>
      <c r="C119" s="18" t="s">
        <v>296</v>
      </c>
      <c r="D119" s="95">
        <v>2300</v>
      </c>
      <c r="E119" s="108">
        <v>1258.9000000000001</v>
      </c>
      <c r="F119" s="95">
        <f t="shared" si="27"/>
        <v>1041.0999999999999</v>
      </c>
    </row>
    <row r="120" spans="1:6" ht="189" customHeight="1" x14ac:dyDescent="0.3">
      <c r="A120" s="110" t="s">
        <v>383</v>
      </c>
      <c r="B120" s="18" t="s">
        <v>13</v>
      </c>
      <c r="C120" s="18" t="s">
        <v>240</v>
      </c>
      <c r="D120" s="95">
        <f>D122</f>
        <v>91600</v>
      </c>
      <c r="E120" s="95">
        <f>E122</f>
        <v>68500</v>
      </c>
      <c r="F120" s="108">
        <f t="shared" si="27"/>
        <v>23100</v>
      </c>
    </row>
    <row r="121" spans="1:6" ht="22.5" customHeight="1" x14ac:dyDescent="0.3">
      <c r="A121" s="110" t="s">
        <v>63</v>
      </c>
      <c r="B121" s="18" t="s">
        <v>13</v>
      </c>
      <c r="C121" s="18" t="s">
        <v>339</v>
      </c>
      <c r="D121" s="95">
        <f>D122</f>
        <v>91600</v>
      </c>
      <c r="E121" s="95">
        <f>E122</f>
        <v>68500</v>
      </c>
      <c r="F121" s="108">
        <f t="shared" si="27"/>
        <v>23100</v>
      </c>
    </row>
    <row r="122" spans="1:6" ht="20.25" x14ac:dyDescent="0.3">
      <c r="A122" s="110" t="s">
        <v>80</v>
      </c>
      <c r="B122" s="18" t="s">
        <v>13</v>
      </c>
      <c r="C122" s="18" t="s">
        <v>239</v>
      </c>
      <c r="D122" s="95">
        <f t="shared" ref="D122:E122" si="29">D123</f>
        <v>91600</v>
      </c>
      <c r="E122" s="95">
        <f t="shared" si="29"/>
        <v>68500</v>
      </c>
      <c r="F122" s="108">
        <f t="shared" si="27"/>
        <v>23100</v>
      </c>
    </row>
    <row r="123" spans="1:6" ht="20.25" x14ac:dyDescent="0.3">
      <c r="A123" s="110" t="s">
        <v>88</v>
      </c>
      <c r="B123" s="18" t="s">
        <v>13</v>
      </c>
      <c r="C123" s="18" t="s">
        <v>238</v>
      </c>
      <c r="D123" s="95">
        <f>D124</f>
        <v>91600</v>
      </c>
      <c r="E123" s="95">
        <f>E124</f>
        <v>68500</v>
      </c>
      <c r="F123" s="108">
        <f t="shared" si="27"/>
        <v>23100</v>
      </c>
    </row>
    <row r="124" spans="1:6" ht="30" x14ac:dyDescent="0.3">
      <c r="A124" s="110" t="s">
        <v>89</v>
      </c>
      <c r="B124" s="18" t="s">
        <v>13</v>
      </c>
      <c r="C124" s="18" t="s">
        <v>237</v>
      </c>
      <c r="D124" s="95">
        <v>91600</v>
      </c>
      <c r="E124" s="95">
        <v>68500</v>
      </c>
      <c r="F124" s="108">
        <f t="shared" si="27"/>
        <v>23100</v>
      </c>
    </row>
    <row r="125" spans="1:6" ht="123" customHeight="1" x14ac:dyDescent="0.3">
      <c r="A125" s="116" t="s">
        <v>505</v>
      </c>
      <c r="B125" s="18" t="s">
        <v>13</v>
      </c>
      <c r="C125" s="18" t="s">
        <v>298</v>
      </c>
      <c r="D125" s="95">
        <f>D126</f>
        <v>12700</v>
      </c>
      <c r="E125" s="140">
        <f>E126</f>
        <v>12700</v>
      </c>
      <c r="F125" s="108">
        <f t="shared" ref="F125:F132" si="30">D125-E125</f>
        <v>0</v>
      </c>
    </row>
    <row r="126" spans="1:6" ht="109.5" customHeight="1" x14ac:dyDescent="0.3">
      <c r="A126" s="55" t="s">
        <v>385</v>
      </c>
      <c r="B126" s="18" t="s">
        <v>13</v>
      </c>
      <c r="C126" s="18" t="s">
        <v>241</v>
      </c>
      <c r="D126" s="95">
        <f>D127</f>
        <v>12700</v>
      </c>
      <c r="E126" s="140">
        <f>E127</f>
        <v>12700</v>
      </c>
      <c r="F126" s="108">
        <f t="shared" si="30"/>
        <v>0</v>
      </c>
    </row>
    <row r="127" spans="1:6" ht="35.25" customHeight="1" x14ac:dyDescent="0.3">
      <c r="A127" s="110" t="s">
        <v>386</v>
      </c>
      <c r="B127" s="18" t="s">
        <v>13</v>
      </c>
      <c r="C127" s="18" t="s">
        <v>243</v>
      </c>
      <c r="D127" s="95">
        <f>D129</f>
        <v>12700</v>
      </c>
      <c r="E127" s="140">
        <f>E128</f>
        <v>12700</v>
      </c>
      <c r="F127" s="108">
        <f t="shared" si="30"/>
        <v>0</v>
      </c>
    </row>
    <row r="128" spans="1:6" ht="21.75" customHeight="1" x14ac:dyDescent="0.3">
      <c r="A128" s="110" t="s">
        <v>78</v>
      </c>
      <c r="B128" s="18" t="s">
        <v>13</v>
      </c>
      <c r="C128" s="18" t="s">
        <v>340</v>
      </c>
      <c r="D128" s="95">
        <f>D127</f>
        <v>12700</v>
      </c>
      <c r="E128" s="141">
        <f>E129</f>
        <v>12700</v>
      </c>
      <c r="F128" s="108">
        <f t="shared" si="30"/>
        <v>0</v>
      </c>
    </row>
    <row r="129" spans="1:6" ht="20.25" x14ac:dyDescent="0.3">
      <c r="A129" s="110" t="s">
        <v>79</v>
      </c>
      <c r="B129" s="18" t="s">
        <v>13</v>
      </c>
      <c r="C129" s="18" t="s">
        <v>242</v>
      </c>
      <c r="D129" s="95">
        <v>12700</v>
      </c>
      <c r="E129" s="140">
        <v>12700</v>
      </c>
      <c r="F129" s="108">
        <f t="shared" si="30"/>
        <v>0</v>
      </c>
    </row>
    <row r="130" spans="1:6" ht="21" customHeight="1" x14ac:dyDescent="0.3">
      <c r="A130" s="110" t="s">
        <v>387</v>
      </c>
      <c r="B130" s="18" t="s">
        <v>13</v>
      </c>
      <c r="C130" s="18" t="s">
        <v>163</v>
      </c>
      <c r="D130" s="95">
        <f>D131</f>
        <v>949400</v>
      </c>
      <c r="E130" s="141">
        <f>E131</f>
        <v>308452.83</v>
      </c>
      <c r="F130" s="95">
        <f t="shared" si="30"/>
        <v>640947.16999999993</v>
      </c>
    </row>
    <row r="131" spans="1:6" ht="19.5" customHeight="1" x14ac:dyDescent="0.3">
      <c r="A131" s="110" t="s">
        <v>161</v>
      </c>
      <c r="B131" s="18" t="s">
        <v>13</v>
      </c>
      <c r="C131" s="18" t="s">
        <v>164</v>
      </c>
      <c r="D131" s="95">
        <f>D132+D161</f>
        <v>949400</v>
      </c>
      <c r="E131" s="141">
        <f>E132</f>
        <v>308452.83</v>
      </c>
      <c r="F131" s="95">
        <f t="shared" si="30"/>
        <v>640947.16999999993</v>
      </c>
    </row>
    <row r="132" spans="1:6" ht="63.75" customHeight="1" x14ac:dyDescent="0.3">
      <c r="A132" s="116" t="s">
        <v>506</v>
      </c>
      <c r="B132" s="18" t="s">
        <v>13</v>
      </c>
      <c r="C132" s="18" t="s">
        <v>297</v>
      </c>
      <c r="D132" s="95">
        <f>D133+D141+D146+D151+D156</f>
        <v>829400</v>
      </c>
      <c r="E132" s="141">
        <f>E133+E141+E146+E151</f>
        <v>308452.83</v>
      </c>
      <c r="F132" s="95">
        <f t="shared" si="30"/>
        <v>520947.17</v>
      </c>
    </row>
    <row r="133" spans="1:6" ht="96" customHeight="1" x14ac:dyDescent="0.3">
      <c r="A133" s="116" t="s">
        <v>507</v>
      </c>
      <c r="B133" s="18" t="s">
        <v>13</v>
      </c>
      <c r="C133" s="18" t="s">
        <v>388</v>
      </c>
      <c r="D133" s="95">
        <f>D134</f>
        <v>584600</v>
      </c>
      <c r="E133" s="141">
        <f>E134</f>
        <v>102952.83</v>
      </c>
      <c r="F133" s="95">
        <f>D133-E133</f>
        <v>481647.17</v>
      </c>
    </row>
    <row r="134" spans="1:6" ht="30" x14ac:dyDescent="0.3">
      <c r="A134" s="110" t="s">
        <v>158</v>
      </c>
      <c r="B134" s="18" t="s">
        <v>13</v>
      </c>
      <c r="C134" s="18" t="s">
        <v>244</v>
      </c>
      <c r="D134" s="95">
        <f>D135+D140</f>
        <v>584600</v>
      </c>
      <c r="E134" s="141">
        <f>E135+E140</f>
        <v>102952.83</v>
      </c>
      <c r="F134" s="95">
        <f>D134-E134</f>
        <v>481647.17</v>
      </c>
    </row>
    <row r="135" spans="1:6" ht="20.25" x14ac:dyDescent="0.3">
      <c r="A135" s="110" t="s">
        <v>80</v>
      </c>
      <c r="B135" s="18" t="s">
        <v>13</v>
      </c>
      <c r="C135" s="18" t="s">
        <v>245</v>
      </c>
      <c r="D135" s="95">
        <f t="shared" ref="D135:D153" si="31">D136</f>
        <v>567500</v>
      </c>
      <c r="E135" s="141">
        <f>E136</f>
        <v>85861</v>
      </c>
      <c r="F135" s="95">
        <f>D135-E135</f>
        <v>481639</v>
      </c>
    </row>
    <row r="136" spans="1:6" ht="18.75" customHeight="1" x14ac:dyDescent="0.3">
      <c r="A136" s="110" t="s">
        <v>162</v>
      </c>
      <c r="B136" s="18" t="s">
        <v>13</v>
      </c>
      <c r="C136" s="18" t="s">
        <v>246</v>
      </c>
      <c r="D136" s="95">
        <f>D137+D138</f>
        <v>567500</v>
      </c>
      <c r="E136" s="141">
        <f>E137</f>
        <v>85861</v>
      </c>
      <c r="F136" s="95">
        <f>D136-E136</f>
        <v>481639</v>
      </c>
    </row>
    <row r="137" spans="1:6" ht="20.25" x14ac:dyDescent="0.3">
      <c r="A137" s="110" t="s">
        <v>75</v>
      </c>
      <c r="B137" s="18" t="s">
        <v>13</v>
      </c>
      <c r="C137" s="18" t="s">
        <v>247</v>
      </c>
      <c r="D137" s="145">
        <v>541600</v>
      </c>
      <c r="E137" s="141">
        <v>85861</v>
      </c>
      <c r="F137" s="95">
        <f>D137-E137</f>
        <v>455739</v>
      </c>
    </row>
    <row r="138" spans="1:6" ht="20.25" x14ac:dyDescent="0.3">
      <c r="A138" s="110" t="s">
        <v>76</v>
      </c>
      <c r="B138" s="18" t="s">
        <v>13</v>
      </c>
      <c r="C138" s="18" t="s">
        <v>493</v>
      </c>
      <c r="D138" s="145">
        <v>25900</v>
      </c>
      <c r="E138" s="105" t="s">
        <v>110</v>
      </c>
      <c r="F138" s="95">
        <f t="shared" ref="F138:F150" si="32">D138</f>
        <v>25900</v>
      </c>
    </row>
    <row r="139" spans="1:6" ht="20.25" x14ac:dyDescent="0.3">
      <c r="A139" s="110" t="s">
        <v>78</v>
      </c>
      <c r="B139" s="18" t="s">
        <v>13</v>
      </c>
      <c r="C139" s="18" t="s">
        <v>581</v>
      </c>
      <c r="D139" s="145">
        <f>D140</f>
        <v>17100</v>
      </c>
      <c r="E139" s="105">
        <f>E140</f>
        <v>17091.830000000002</v>
      </c>
      <c r="F139" s="95">
        <f>D139-E139</f>
        <v>8.1699999999982538</v>
      </c>
    </row>
    <row r="140" spans="1:6" ht="20.25" x14ac:dyDescent="0.3">
      <c r="A140" s="110" t="s">
        <v>79</v>
      </c>
      <c r="B140" s="18" t="s">
        <v>13</v>
      </c>
      <c r="C140" s="18" t="s">
        <v>483</v>
      </c>
      <c r="D140" s="95">
        <v>17100</v>
      </c>
      <c r="E140" s="105">
        <v>17091.830000000002</v>
      </c>
      <c r="F140" s="108">
        <f>D140-E140</f>
        <v>8.1699999999982538</v>
      </c>
    </row>
    <row r="141" spans="1:6" ht="75" x14ac:dyDescent="0.3">
      <c r="A141" s="110" t="s">
        <v>494</v>
      </c>
      <c r="B141" s="18" t="s">
        <v>13</v>
      </c>
      <c r="C141" s="18" t="s">
        <v>499</v>
      </c>
      <c r="D141" s="95">
        <f t="shared" ref="D141:E144" si="33">D142</f>
        <v>131000</v>
      </c>
      <c r="E141" s="105">
        <f t="shared" si="33"/>
        <v>131000</v>
      </c>
      <c r="F141" s="95">
        <f>D141</f>
        <v>131000</v>
      </c>
    </row>
    <row r="142" spans="1:6" ht="30" x14ac:dyDescent="0.3">
      <c r="A142" s="110" t="s">
        <v>158</v>
      </c>
      <c r="B142" s="18" t="s">
        <v>13</v>
      </c>
      <c r="C142" s="18" t="s">
        <v>498</v>
      </c>
      <c r="D142" s="95">
        <f t="shared" si="33"/>
        <v>131000</v>
      </c>
      <c r="E142" s="105">
        <f t="shared" si="33"/>
        <v>131000</v>
      </c>
      <c r="F142" s="95">
        <f>D142</f>
        <v>131000</v>
      </c>
    </row>
    <row r="143" spans="1:6" ht="20.25" x14ac:dyDescent="0.3">
      <c r="A143" s="110" t="s">
        <v>80</v>
      </c>
      <c r="B143" s="18" t="s">
        <v>13</v>
      </c>
      <c r="C143" s="18" t="s">
        <v>497</v>
      </c>
      <c r="D143" s="95">
        <f t="shared" si="33"/>
        <v>131000</v>
      </c>
      <c r="E143" s="105">
        <f t="shared" si="33"/>
        <v>131000</v>
      </c>
      <c r="F143" s="95">
        <f>D143</f>
        <v>131000</v>
      </c>
    </row>
    <row r="144" spans="1:6" ht="20.25" x14ac:dyDescent="0.3">
      <c r="A144" s="110" t="s">
        <v>162</v>
      </c>
      <c r="B144" s="18"/>
      <c r="C144" s="18" t="s">
        <v>496</v>
      </c>
      <c r="D144" s="95">
        <f t="shared" si="33"/>
        <v>131000</v>
      </c>
      <c r="E144" s="105">
        <f t="shared" si="33"/>
        <v>131000</v>
      </c>
      <c r="F144" s="95">
        <f>D144</f>
        <v>131000</v>
      </c>
    </row>
    <row r="145" spans="1:6" ht="20.25" x14ac:dyDescent="0.3">
      <c r="A145" s="110" t="s">
        <v>76</v>
      </c>
      <c r="B145" s="18" t="s">
        <v>13</v>
      </c>
      <c r="C145" s="18" t="s">
        <v>495</v>
      </c>
      <c r="D145" s="95">
        <v>131000</v>
      </c>
      <c r="E145" s="105">
        <v>131000</v>
      </c>
      <c r="F145" s="95">
        <f>D145</f>
        <v>131000</v>
      </c>
    </row>
    <row r="146" spans="1:6" ht="105" x14ac:dyDescent="0.3">
      <c r="A146" s="110" t="s">
        <v>391</v>
      </c>
      <c r="B146" s="18" t="s">
        <v>13</v>
      </c>
      <c r="C146" s="18" t="s">
        <v>512</v>
      </c>
      <c r="D146" s="95">
        <f>D147</f>
        <v>700</v>
      </c>
      <c r="E146" s="105">
        <f>E147</f>
        <v>700</v>
      </c>
      <c r="F146" s="108">
        <f t="shared" si="32"/>
        <v>700</v>
      </c>
    </row>
    <row r="147" spans="1:6" ht="30" x14ac:dyDescent="0.3">
      <c r="A147" s="110" t="s">
        <v>158</v>
      </c>
      <c r="B147" s="18" t="s">
        <v>13</v>
      </c>
      <c r="C147" s="18" t="s">
        <v>511</v>
      </c>
      <c r="D147" s="95">
        <f t="shared" ref="D147:D149" si="34">D148</f>
        <v>700</v>
      </c>
      <c r="E147" s="105">
        <f>E148</f>
        <v>700</v>
      </c>
      <c r="F147" s="108">
        <f t="shared" si="32"/>
        <v>700</v>
      </c>
    </row>
    <row r="148" spans="1:6" ht="20.25" x14ac:dyDescent="0.3">
      <c r="A148" s="110" t="s">
        <v>80</v>
      </c>
      <c r="B148" s="18" t="s">
        <v>13</v>
      </c>
      <c r="C148" s="18" t="s">
        <v>510</v>
      </c>
      <c r="D148" s="95">
        <f t="shared" si="34"/>
        <v>700</v>
      </c>
      <c r="E148" s="105">
        <f>E149</f>
        <v>700</v>
      </c>
      <c r="F148" s="108">
        <f t="shared" si="32"/>
        <v>700</v>
      </c>
    </row>
    <row r="149" spans="1:6" ht="20.25" x14ac:dyDescent="0.3">
      <c r="A149" s="110" t="s">
        <v>162</v>
      </c>
      <c r="B149" s="18" t="s">
        <v>13</v>
      </c>
      <c r="C149" s="18" t="s">
        <v>509</v>
      </c>
      <c r="D149" s="95">
        <f t="shared" si="34"/>
        <v>700</v>
      </c>
      <c r="E149" s="105">
        <f>E150</f>
        <v>700</v>
      </c>
      <c r="F149" s="108">
        <f t="shared" si="32"/>
        <v>700</v>
      </c>
    </row>
    <row r="150" spans="1:6" ht="20.25" x14ac:dyDescent="0.3">
      <c r="A150" s="110" t="s">
        <v>75</v>
      </c>
      <c r="B150" s="18" t="s">
        <v>13</v>
      </c>
      <c r="C150" s="148" t="s">
        <v>508</v>
      </c>
      <c r="D150" s="95">
        <v>700</v>
      </c>
      <c r="E150" s="105">
        <v>700</v>
      </c>
      <c r="F150" s="108">
        <f t="shared" si="32"/>
        <v>700</v>
      </c>
    </row>
    <row r="151" spans="1:6" ht="75" x14ac:dyDescent="0.3">
      <c r="A151" s="110" t="s">
        <v>389</v>
      </c>
      <c r="B151" s="18" t="s">
        <v>13</v>
      </c>
      <c r="C151" s="18" t="s">
        <v>248</v>
      </c>
      <c r="D151" s="95">
        <f>D152</f>
        <v>110700</v>
      </c>
      <c r="E151" s="140">
        <f>E152</f>
        <v>73800</v>
      </c>
      <c r="F151" s="95">
        <f>D151-E151</f>
        <v>36900</v>
      </c>
    </row>
    <row r="152" spans="1:6" ht="30" x14ac:dyDescent="0.3">
      <c r="A152" s="110" t="s">
        <v>158</v>
      </c>
      <c r="B152" s="18" t="s">
        <v>13</v>
      </c>
      <c r="C152" s="18" t="s">
        <v>249</v>
      </c>
      <c r="D152" s="95">
        <f t="shared" si="31"/>
        <v>110700</v>
      </c>
      <c r="E152" s="140">
        <f>E153</f>
        <v>73800</v>
      </c>
      <c r="F152" s="95">
        <f>D152-E152</f>
        <v>36900</v>
      </c>
    </row>
    <row r="153" spans="1:6" ht="20.25" x14ac:dyDescent="0.3">
      <c r="A153" s="110" t="s">
        <v>80</v>
      </c>
      <c r="B153" s="18" t="s">
        <v>13</v>
      </c>
      <c r="C153" s="18" t="s">
        <v>250</v>
      </c>
      <c r="D153" s="95">
        <f t="shared" si="31"/>
        <v>110700</v>
      </c>
      <c r="E153" s="105">
        <f>E154</f>
        <v>73800</v>
      </c>
      <c r="F153" s="95">
        <f>D153-E153</f>
        <v>36900</v>
      </c>
    </row>
    <row r="154" spans="1:6" ht="20.25" x14ac:dyDescent="0.3">
      <c r="A154" s="110" t="s">
        <v>162</v>
      </c>
      <c r="B154" s="18" t="s">
        <v>13</v>
      </c>
      <c r="C154" s="18" t="s">
        <v>251</v>
      </c>
      <c r="D154" s="95">
        <f>D155</f>
        <v>110700</v>
      </c>
      <c r="E154" s="105">
        <f>E155</f>
        <v>73800</v>
      </c>
      <c r="F154" s="95">
        <f>D154-E154</f>
        <v>36900</v>
      </c>
    </row>
    <row r="155" spans="1:6" ht="20.25" x14ac:dyDescent="0.3">
      <c r="A155" s="110" t="s">
        <v>75</v>
      </c>
      <c r="B155" s="18" t="s">
        <v>13</v>
      </c>
      <c r="C155" s="18" t="s">
        <v>252</v>
      </c>
      <c r="D155" s="95">
        <v>110700</v>
      </c>
      <c r="E155" s="141">
        <v>73800</v>
      </c>
      <c r="F155" s="95">
        <f>D155-E155</f>
        <v>36900</v>
      </c>
    </row>
    <row r="156" spans="1:6" ht="122.25" customHeight="1" x14ac:dyDescent="0.3">
      <c r="A156" s="110" t="s">
        <v>390</v>
      </c>
      <c r="B156" s="18" t="s">
        <v>13</v>
      </c>
      <c r="C156" s="18" t="s">
        <v>283</v>
      </c>
      <c r="D156" s="95">
        <f>D157</f>
        <v>2400</v>
      </c>
      <c r="E156" s="105" t="s">
        <v>110</v>
      </c>
      <c r="F156" s="108">
        <f>D156</f>
        <v>2400</v>
      </c>
    </row>
    <row r="157" spans="1:6" ht="38.25" customHeight="1" x14ac:dyDescent="0.3">
      <c r="A157" s="110" t="s">
        <v>158</v>
      </c>
      <c r="B157" s="18" t="s">
        <v>13</v>
      </c>
      <c r="C157" s="18" t="s">
        <v>284</v>
      </c>
      <c r="D157" s="95">
        <f t="shared" ref="D157:D159" si="35">D158</f>
        <v>2400</v>
      </c>
      <c r="E157" s="105" t="s">
        <v>110</v>
      </c>
      <c r="F157" s="108">
        <f>D157</f>
        <v>2400</v>
      </c>
    </row>
    <row r="158" spans="1:6" ht="16.5" customHeight="1" x14ac:dyDescent="0.3">
      <c r="A158" s="110" t="s">
        <v>80</v>
      </c>
      <c r="B158" s="18" t="s">
        <v>13</v>
      </c>
      <c r="C158" s="18" t="s">
        <v>286</v>
      </c>
      <c r="D158" s="95">
        <f t="shared" si="35"/>
        <v>2400</v>
      </c>
      <c r="E158" s="105" t="s">
        <v>110</v>
      </c>
      <c r="F158" s="108">
        <f>D158</f>
        <v>2400</v>
      </c>
    </row>
    <row r="159" spans="1:6" ht="19.5" customHeight="1" x14ac:dyDescent="0.3">
      <c r="A159" s="110" t="s">
        <v>162</v>
      </c>
      <c r="B159" s="18" t="s">
        <v>13</v>
      </c>
      <c r="C159" s="18" t="s">
        <v>285</v>
      </c>
      <c r="D159" s="95">
        <f t="shared" si="35"/>
        <v>2400</v>
      </c>
      <c r="E159" s="105" t="s">
        <v>110</v>
      </c>
      <c r="F159" s="108">
        <f>D159</f>
        <v>2400</v>
      </c>
    </row>
    <row r="160" spans="1:6" ht="15.75" customHeight="1" x14ac:dyDescent="0.3">
      <c r="A160" s="110" t="s">
        <v>75</v>
      </c>
      <c r="B160" s="18" t="s">
        <v>13</v>
      </c>
      <c r="C160" s="18" t="s">
        <v>282</v>
      </c>
      <c r="D160" s="95">
        <v>2400</v>
      </c>
      <c r="E160" s="105" t="s">
        <v>110</v>
      </c>
      <c r="F160" s="108">
        <f>D160</f>
        <v>2400</v>
      </c>
    </row>
    <row r="161" spans="1:6" ht="45" x14ac:dyDescent="0.3">
      <c r="A161" s="110" t="s">
        <v>392</v>
      </c>
      <c r="B161" s="18" t="s">
        <v>13</v>
      </c>
      <c r="C161" s="18" t="s">
        <v>393</v>
      </c>
      <c r="D161" s="95">
        <f>D163</f>
        <v>120000</v>
      </c>
      <c r="E161" s="105" t="s">
        <v>110</v>
      </c>
      <c r="F161" s="95">
        <f t="shared" ref="F161:F166" si="36">D161</f>
        <v>120000</v>
      </c>
    </row>
    <row r="162" spans="1:6" ht="90" x14ac:dyDescent="0.3">
      <c r="A162" s="110" t="s">
        <v>406</v>
      </c>
      <c r="B162" s="18" t="s">
        <v>13</v>
      </c>
      <c r="C162" s="18" t="s">
        <v>253</v>
      </c>
      <c r="D162" s="95">
        <v>120000</v>
      </c>
      <c r="E162" s="105" t="s">
        <v>110</v>
      </c>
      <c r="F162" s="95">
        <f t="shared" si="36"/>
        <v>120000</v>
      </c>
    </row>
    <row r="163" spans="1:6" ht="30" x14ac:dyDescent="0.3">
      <c r="A163" s="110" t="s">
        <v>158</v>
      </c>
      <c r="B163" s="18" t="s">
        <v>13</v>
      </c>
      <c r="C163" s="18" t="s">
        <v>254</v>
      </c>
      <c r="D163" s="95">
        <f t="shared" ref="D163:D165" si="37">D164</f>
        <v>120000</v>
      </c>
      <c r="E163" s="105" t="s">
        <v>110</v>
      </c>
      <c r="F163" s="95">
        <f t="shared" si="36"/>
        <v>120000</v>
      </c>
    </row>
    <row r="164" spans="1:6" ht="20.25" x14ac:dyDescent="0.3">
      <c r="A164" s="110" t="s">
        <v>80</v>
      </c>
      <c r="B164" s="18" t="s">
        <v>13</v>
      </c>
      <c r="C164" s="18" t="s">
        <v>255</v>
      </c>
      <c r="D164" s="95">
        <f t="shared" si="37"/>
        <v>120000</v>
      </c>
      <c r="E164" s="105" t="s">
        <v>110</v>
      </c>
      <c r="F164" s="95">
        <f t="shared" si="36"/>
        <v>120000</v>
      </c>
    </row>
    <row r="165" spans="1:6" ht="20.25" x14ac:dyDescent="0.3">
      <c r="A165" s="110" t="s">
        <v>162</v>
      </c>
      <c r="B165" s="18" t="s">
        <v>13</v>
      </c>
      <c r="C165" s="18" t="s">
        <v>256</v>
      </c>
      <c r="D165" s="95">
        <f t="shared" si="37"/>
        <v>120000</v>
      </c>
      <c r="E165" s="105" t="s">
        <v>110</v>
      </c>
      <c r="F165" s="95">
        <f t="shared" si="36"/>
        <v>120000</v>
      </c>
    </row>
    <row r="166" spans="1:6" ht="20.25" x14ac:dyDescent="0.3">
      <c r="A166" s="110" t="s">
        <v>75</v>
      </c>
      <c r="B166" s="18" t="s">
        <v>13</v>
      </c>
      <c r="C166" s="18" t="s">
        <v>257</v>
      </c>
      <c r="D166" s="95">
        <v>120000</v>
      </c>
      <c r="E166" s="105" t="s">
        <v>110</v>
      </c>
      <c r="F166" s="95">
        <f t="shared" si="36"/>
        <v>120000</v>
      </c>
    </row>
    <row r="167" spans="1:6" ht="24.75" customHeight="1" x14ac:dyDescent="0.3">
      <c r="A167" s="55" t="s">
        <v>394</v>
      </c>
      <c r="B167" s="18" t="s">
        <v>13</v>
      </c>
      <c r="C167" s="18" t="s">
        <v>124</v>
      </c>
      <c r="D167" s="95">
        <f>D168+D201</f>
        <v>5532600</v>
      </c>
      <c r="E167" s="108">
        <f>E201+E168</f>
        <v>1012871.82</v>
      </c>
      <c r="F167" s="95">
        <f t="shared" ref="F167:F180" si="38">D167-E167</f>
        <v>4519728.18</v>
      </c>
    </row>
    <row r="168" spans="1:6" ht="20.25" x14ac:dyDescent="0.3">
      <c r="A168" s="110" t="s">
        <v>395</v>
      </c>
      <c r="B168" s="18" t="s">
        <v>13</v>
      </c>
      <c r="C168" s="18" t="s">
        <v>165</v>
      </c>
      <c r="D168" s="95">
        <f>D169</f>
        <v>1047800</v>
      </c>
      <c r="E168" s="108">
        <f>E169</f>
        <v>424318</v>
      </c>
      <c r="F168" s="95">
        <f t="shared" si="38"/>
        <v>623482</v>
      </c>
    </row>
    <row r="169" spans="1:6" ht="30" x14ac:dyDescent="0.3">
      <c r="A169" s="110" t="s">
        <v>396</v>
      </c>
      <c r="B169" s="18" t="s">
        <v>13</v>
      </c>
      <c r="C169" s="18" t="s">
        <v>267</v>
      </c>
      <c r="D169" s="95">
        <f>D174+D178+D181+D186+D191+D196</f>
        <v>1047800</v>
      </c>
      <c r="E169" s="108">
        <f>E170+E175+E186+E191</f>
        <v>424318</v>
      </c>
      <c r="F169" s="95">
        <f t="shared" si="38"/>
        <v>623482</v>
      </c>
    </row>
    <row r="170" spans="1:6" ht="120" x14ac:dyDescent="0.3">
      <c r="A170" s="110" t="s">
        <v>399</v>
      </c>
      <c r="B170" s="18" t="s">
        <v>13</v>
      </c>
      <c r="C170" s="18" t="s">
        <v>323</v>
      </c>
      <c r="D170" s="95">
        <f>D174</f>
        <v>4400</v>
      </c>
      <c r="E170" s="108">
        <f>E174</f>
        <v>4000</v>
      </c>
      <c r="F170" s="95">
        <f t="shared" si="38"/>
        <v>400</v>
      </c>
    </row>
    <row r="171" spans="1:6" ht="45" x14ac:dyDescent="0.3">
      <c r="A171" s="110" t="s">
        <v>400</v>
      </c>
      <c r="B171" s="18" t="s">
        <v>13</v>
      </c>
      <c r="C171" s="18" t="s">
        <v>344</v>
      </c>
      <c r="D171" s="95">
        <f t="shared" ref="D171:E172" si="39">D172</f>
        <v>4400</v>
      </c>
      <c r="E171" s="108">
        <f t="shared" si="39"/>
        <v>4000</v>
      </c>
      <c r="F171" s="95">
        <f t="shared" si="38"/>
        <v>400</v>
      </c>
    </row>
    <row r="172" spans="1:6" ht="20.25" x14ac:dyDescent="0.3">
      <c r="A172" s="110" t="s">
        <v>80</v>
      </c>
      <c r="B172" s="18" t="s">
        <v>13</v>
      </c>
      <c r="C172" s="18" t="s">
        <v>345</v>
      </c>
      <c r="D172" s="95">
        <f t="shared" si="39"/>
        <v>4400</v>
      </c>
      <c r="E172" s="108">
        <f t="shared" si="39"/>
        <v>4000</v>
      </c>
      <c r="F172" s="95">
        <f t="shared" si="38"/>
        <v>400</v>
      </c>
    </row>
    <row r="173" spans="1:6" ht="20.25" x14ac:dyDescent="0.3">
      <c r="A173" s="110" t="s">
        <v>125</v>
      </c>
      <c r="B173" s="18" t="s">
        <v>13</v>
      </c>
      <c r="C173" s="18" t="s">
        <v>322</v>
      </c>
      <c r="D173" s="95">
        <f>D174</f>
        <v>4400</v>
      </c>
      <c r="E173" s="108">
        <f>E174</f>
        <v>4000</v>
      </c>
      <c r="F173" s="95">
        <f t="shared" si="38"/>
        <v>400</v>
      </c>
    </row>
    <row r="174" spans="1:6" ht="45" x14ac:dyDescent="0.3">
      <c r="A174" s="110" t="s">
        <v>179</v>
      </c>
      <c r="B174" s="18" t="s">
        <v>13</v>
      </c>
      <c r="C174" s="18" t="s">
        <v>321</v>
      </c>
      <c r="D174" s="95">
        <v>4400</v>
      </c>
      <c r="E174" s="108">
        <v>4000</v>
      </c>
      <c r="F174" s="95">
        <f t="shared" si="38"/>
        <v>400</v>
      </c>
    </row>
    <row r="175" spans="1:6" ht="94.5" customHeight="1" x14ac:dyDescent="0.3">
      <c r="A175" s="110" t="s">
        <v>443</v>
      </c>
      <c r="B175" s="18" t="s">
        <v>13</v>
      </c>
      <c r="C175" s="18" t="s">
        <v>444</v>
      </c>
      <c r="D175" s="95">
        <f t="shared" ref="D175:E177" si="40">D176</f>
        <v>192800</v>
      </c>
      <c r="E175" s="108">
        <f t="shared" si="40"/>
        <v>192718</v>
      </c>
      <c r="F175" s="95">
        <f t="shared" si="38"/>
        <v>82</v>
      </c>
    </row>
    <row r="176" spans="1:6" ht="37.5" customHeight="1" x14ac:dyDescent="0.3">
      <c r="A176" s="110" t="s">
        <v>158</v>
      </c>
      <c r="B176" s="18" t="s">
        <v>13</v>
      </c>
      <c r="C176" s="18" t="s">
        <v>445</v>
      </c>
      <c r="D176" s="95">
        <f t="shared" si="40"/>
        <v>192800</v>
      </c>
      <c r="E176" s="108">
        <f t="shared" si="40"/>
        <v>192718</v>
      </c>
      <c r="F176" s="95">
        <f t="shared" si="38"/>
        <v>82</v>
      </c>
    </row>
    <row r="177" spans="1:6" ht="24.75" customHeight="1" x14ac:dyDescent="0.3">
      <c r="A177" s="110" t="s">
        <v>80</v>
      </c>
      <c r="B177" s="18" t="s">
        <v>13</v>
      </c>
      <c r="C177" s="18" t="s">
        <v>446</v>
      </c>
      <c r="D177" s="95">
        <f t="shared" si="40"/>
        <v>192800</v>
      </c>
      <c r="E177" s="108">
        <f t="shared" si="40"/>
        <v>192718</v>
      </c>
      <c r="F177" s="95">
        <f t="shared" si="38"/>
        <v>82</v>
      </c>
    </row>
    <row r="178" spans="1:6" ht="20.25" x14ac:dyDescent="0.3">
      <c r="A178" s="110" t="s">
        <v>162</v>
      </c>
      <c r="B178" s="18" t="s">
        <v>13</v>
      </c>
      <c r="C178" s="18" t="s">
        <v>447</v>
      </c>
      <c r="D178" s="95">
        <f>D179+D180</f>
        <v>192800</v>
      </c>
      <c r="E178" s="108">
        <f>E179+E180</f>
        <v>192718</v>
      </c>
      <c r="F178" s="95">
        <f t="shared" si="38"/>
        <v>82</v>
      </c>
    </row>
    <row r="179" spans="1:6" ht="20.25" x14ac:dyDescent="0.3">
      <c r="A179" s="110" t="s">
        <v>75</v>
      </c>
      <c r="B179" s="18" t="s">
        <v>13</v>
      </c>
      <c r="C179" s="18" t="s">
        <v>448</v>
      </c>
      <c r="D179" s="95">
        <v>180000</v>
      </c>
      <c r="E179" s="108">
        <v>180000</v>
      </c>
      <c r="F179" s="95">
        <f t="shared" si="38"/>
        <v>0</v>
      </c>
    </row>
    <row r="180" spans="1:6" ht="20.25" x14ac:dyDescent="0.3">
      <c r="A180" s="110" t="s">
        <v>76</v>
      </c>
      <c r="B180" s="18" t="s">
        <v>13</v>
      </c>
      <c r="C180" s="18" t="s">
        <v>484</v>
      </c>
      <c r="D180" s="95">
        <v>12800</v>
      </c>
      <c r="E180" s="108">
        <v>12718</v>
      </c>
      <c r="F180" s="95">
        <f t="shared" si="38"/>
        <v>82</v>
      </c>
    </row>
    <row r="181" spans="1:6" ht="90" x14ac:dyDescent="0.3">
      <c r="A181" s="110" t="s">
        <v>469</v>
      </c>
      <c r="B181" s="18" t="s">
        <v>13</v>
      </c>
      <c r="C181" s="18" t="s">
        <v>465</v>
      </c>
      <c r="D181" s="95">
        <f>D182</f>
        <v>98600</v>
      </c>
      <c r="E181" s="104" t="s">
        <v>110</v>
      </c>
      <c r="F181" s="95">
        <f>D181</f>
        <v>98600</v>
      </c>
    </row>
    <row r="182" spans="1:6" ht="30" x14ac:dyDescent="0.3">
      <c r="A182" s="110" t="s">
        <v>588</v>
      </c>
      <c r="B182" s="18" t="s">
        <v>13</v>
      </c>
      <c r="C182" s="18" t="s">
        <v>466</v>
      </c>
      <c r="D182" s="95">
        <f>D183</f>
        <v>98600</v>
      </c>
      <c r="E182" s="104" t="s">
        <v>110</v>
      </c>
      <c r="F182" s="95">
        <f>D182</f>
        <v>98600</v>
      </c>
    </row>
    <row r="183" spans="1:6" ht="20.25" x14ac:dyDescent="0.3">
      <c r="A183" s="110" t="s">
        <v>80</v>
      </c>
      <c r="B183" s="18" t="s">
        <v>13</v>
      </c>
      <c r="C183" s="18" t="s">
        <v>467</v>
      </c>
      <c r="D183" s="95">
        <f>D184</f>
        <v>98600</v>
      </c>
      <c r="E183" s="104" t="s">
        <v>110</v>
      </c>
      <c r="F183" s="95">
        <f>D183</f>
        <v>98600</v>
      </c>
    </row>
    <row r="184" spans="1:6" ht="20.25" x14ac:dyDescent="0.3">
      <c r="A184" s="110" t="s">
        <v>162</v>
      </c>
      <c r="B184" s="18" t="s">
        <v>13</v>
      </c>
      <c r="C184" s="18" t="s">
        <v>468</v>
      </c>
      <c r="D184" s="95">
        <f>D185</f>
        <v>98600</v>
      </c>
      <c r="E184" s="104" t="s">
        <v>110</v>
      </c>
      <c r="F184" s="95">
        <f>D184</f>
        <v>98600</v>
      </c>
    </row>
    <row r="185" spans="1:6" ht="20.25" x14ac:dyDescent="0.3">
      <c r="A185" s="110" t="s">
        <v>75</v>
      </c>
      <c r="B185" s="18" t="s">
        <v>13</v>
      </c>
      <c r="C185" s="18" t="s">
        <v>461</v>
      </c>
      <c r="D185" s="95">
        <v>98600</v>
      </c>
      <c r="E185" s="104" t="s">
        <v>110</v>
      </c>
      <c r="F185" s="95">
        <f t="shared" ref="F185:F208" si="41">D185</f>
        <v>98600</v>
      </c>
    </row>
    <row r="186" spans="1:6" ht="113.25" customHeight="1" x14ac:dyDescent="0.3">
      <c r="A186" s="110" t="s">
        <v>397</v>
      </c>
      <c r="B186" s="18" t="s">
        <v>13</v>
      </c>
      <c r="C186" s="18" t="s">
        <v>278</v>
      </c>
      <c r="D186" s="95">
        <f>D188</f>
        <v>238500</v>
      </c>
      <c r="E186" s="108">
        <f>E187</f>
        <v>213700</v>
      </c>
      <c r="F186" s="95">
        <f t="shared" ref="F186:F207" si="42">D186-E186</f>
        <v>24800</v>
      </c>
    </row>
    <row r="187" spans="1:6" ht="54.75" customHeight="1" x14ac:dyDescent="0.3">
      <c r="A187" s="110" t="s">
        <v>400</v>
      </c>
      <c r="B187" s="18" t="s">
        <v>13</v>
      </c>
      <c r="C187" s="18" t="s">
        <v>341</v>
      </c>
      <c r="D187" s="95">
        <f>D188</f>
        <v>238500</v>
      </c>
      <c r="E187" s="108">
        <f>E188</f>
        <v>213700</v>
      </c>
      <c r="F187" s="95">
        <f t="shared" si="42"/>
        <v>24800</v>
      </c>
    </row>
    <row r="188" spans="1:6" ht="21.75" customHeight="1" x14ac:dyDescent="0.3">
      <c r="A188" s="110" t="s">
        <v>80</v>
      </c>
      <c r="B188" s="18" t="s">
        <v>13</v>
      </c>
      <c r="C188" s="18" t="s">
        <v>279</v>
      </c>
      <c r="D188" s="95">
        <f t="shared" ref="D188" si="43">D189</f>
        <v>238500</v>
      </c>
      <c r="E188" s="108">
        <f>E189</f>
        <v>213700</v>
      </c>
      <c r="F188" s="95">
        <f t="shared" si="42"/>
        <v>24800</v>
      </c>
    </row>
    <row r="189" spans="1:6" ht="27.75" customHeight="1" x14ac:dyDescent="0.3">
      <c r="A189" s="110" t="s">
        <v>125</v>
      </c>
      <c r="B189" s="18" t="s">
        <v>13</v>
      </c>
      <c r="C189" s="18" t="s">
        <v>280</v>
      </c>
      <c r="D189" s="95">
        <f>D190</f>
        <v>238500</v>
      </c>
      <c r="E189" s="108">
        <f>E190</f>
        <v>213700</v>
      </c>
      <c r="F189" s="95">
        <f t="shared" si="42"/>
        <v>24800</v>
      </c>
    </row>
    <row r="190" spans="1:6" ht="51" customHeight="1" x14ac:dyDescent="0.3">
      <c r="A190" s="110" t="s">
        <v>179</v>
      </c>
      <c r="B190" s="18" t="s">
        <v>13</v>
      </c>
      <c r="C190" s="18" t="s">
        <v>281</v>
      </c>
      <c r="D190" s="95">
        <v>238500</v>
      </c>
      <c r="E190" s="108">
        <v>213700</v>
      </c>
      <c r="F190" s="95">
        <f t="shared" si="42"/>
        <v>24800</v>
      </c>
    </row>
    <row r="191" spans="1:6" ht="126.75" customHeight="1" x14ac:dyDescent="0.3">
      <c r="A191" s="110" t="s">
        <v>398</v>
      </c>
      <c r="B191" s="18" t="s">
        <v>13</v>
      </c>
      <c r="C191" s="18" t="s">
        <v>266</v>
      </c>
      <c r="D191" s="95">
        <f>D194</f>
        <v>15500</v>
      </c>
      <c r="E191" s="108">
        <f>E192</f>
        <v>13900</v>
      </c>
      <c r="F191" s="95">
        <f t="shared" si="42"/>
        <v>1600</v>
      </c>
    </row>
    <row r="192" spans="1:6" ht="51" customHeight="1" x14ac:dyDescent="0.3">
      <c r="A192" s="110" t="s">
        <v>400</v>
      </c>
      <c r="B192" s="18" t="s">
        <v>13</v>
      </c>
      <c r="C192" s="18" t="s">
        <v>342</v>
      </c>
      <c r="D192" s="95">
        <f t="shared" ref="D192:D193" si="44">D193</f>
        <v>15500</v>
      </c>
      <c r="E192" s="108">
        <f>E193</f>
        <v>13900</v>
      </c>
      <c r="F192" s="95">
        <f t="shared" si="42"/>
        <v>1600</v>
      </c>
    </row>
    <row r="193" spans="1:6" ht="24" customHeight="1" x14ac:dyDescent="0.3">
      <c r="A193" s="110" t="s">
        <v>80</v>
      </c>
      <c r="B193" s="18" t="s">
        <v>13</v>
      </c>
      <c r="C193" s="18" t="s">
        <v>343</v>
      </c>
      <c r="D193" s="95">
        <f t="shared" si="44"/>
        <v>15500</v>
      </c>
      <c r="E193" s="108">
        <f>E194</f>
        <v>13900</v>
      </c>
      <c r="F193" s="95">
        <f t="shared" si="42"/>
        <v>1600</v>
      </c>
    </row>
    <row r="194" spans="1:6" ht="21.75" customHeight="1" x14ac:dyDescent="0.3">
      <c r="A194" s="110" t="s">
        <v>125</v>
      </c>
      <c r="B194" s="18" t="s">
        <v>13</v>
      </c>
      <c r="C194" s="18" t="s">
        <v>265</v>
      </c>
      <c r="D194" s="95">
        <f t="shared" ref="D194" si="45">D195</f>
        <v>15500</v>
      </c>
      <c r="E194" s="108">
        <f>E195</f>
        <v>13900</v>
      </c>
      <c r="F194" s="95">
        <f t="shared" si="42"/>
        <v>1600</v>
      </c>
    </row>
    <row r="195" spans="1:6" ht="51" customHeight="1" x14ac:dyDescent="0.3">
      <c r="A195" s="110" t="s">
        <v>179</v>
      </c>
      <c r="B195" s="18" t="s">
        <v>13</v>
      </c>
      <c r="C195" s="18" t="s">
        <v>264</v>
      </c>
      <c r="D195" s="95">
        <v>15500</v>
      </c>
      <c r="E195" s="108">
        <v>13900</v>
      </c>
      <c r="F195" s="95">
        <f t="shared" si="42"/>
        <v>1600</v>
      </c>
    </row>
    <row r="196" spans="1:6" ht="123" customHeight="1" x14ac:dyDescent="0.3">
      <c r="A196" s="110" t="s">
        <v>514</v>
      </c>
      <c r="B196" s="18" t="s">
        <v>13</v>
      </c>
      <c r="C196" s="18" t="s">
        <v>513</v>
      </c>
      <c r="D196" s="95">
        <f>D197</f>
        <v>498000</v>
      </c>
      <c r="E196" s="104" t="s">
        <v>110</v>
      </c>
      <c r="F196" s="95">
        <f>D196</f>
        <v>498000</v>
      </c>
    </row>
    <row r="197" spans="1:6" ht="31.5" customHeight="1" x14ac:dyDescent="0.3">
      <c r="A197" s="110" t="s">
        <v>158</v>
      </c>
      <c r="B197" s="18" t="s">
        <v>13</v>
      </c>
      <c r="C197" s="18" t="s">
        <v>587</v>
      </c>
      <c r="D197" s="95">
        <f>D198</f>
        <v>498000</v>
      </c>
      <c r="E197" s="104" t="s">
        <v>110</v>
      </c>
      <c r="F197" s="95">
        <f>D197</f>
        <v>498000</v>
      </c>
    </row>
    <row r="198" spans="1:6" ht="18" customHeight="1" x14ac:dyDescent="0.3">
      <c r="A198" s="110" t="s">
        <v>80</v>
      </c>
      <c r="B198" s="18" t="s">
        <v>13</v>
      </c>
      <c r="C198" s="18" t="s">
        <v>586</v>
      </c>
      <c r="D198" s="95">
        <f>D199</f>
        <v>498000</v>
      </c>
      <c r="E198" s="104" t="s">
        <v>110</v>
      </c>
      <c r="F198" s="95">
        <f>D198</f>
        <v>498000</v>
      </c>
    </row>
    <row r="199" spans="1:6" ht="19.5" customHeight="1" x14ac:dyDescent="0.3">
      <c r="A199" s="110" t="s">
        <v>162</v>
      </c>
      <c r="B199" s="18" t="s">
        <v>13</v>
      </c>
      <c r="C199" s="18" t="s">
        <v>585</v>
      </c>
      <c r="D199" s="95">
        <f>D200</f>
        <v>498000</v>
      </c>
      <c r="E199" s="104" t="s">
        <v>110</v>
      </c>
      <c r="F199" s="95">
        <f>D199</f>
        <v>498000</v>
      </c>
    </row>
    <row r="200" spans="1:6" ht="17.25" customHeight="1" x14ac:dyDescent="0.3">
      <c r="A200" s="110" t="s">
        <v>75</v>
      </c>
      <c r="B200" s="18" t="s">
        <v>13</v>
      </c>
      <c r="C200" s="18" t="s">
        <v>584</v>
      </c>
      <c r="D200" s="95">
        <v>498000</v>
      </c>
      <c r="E200" s="104" t="s">
        <v>110</v>
      </c>
      <c r="F200" s="95">
        <f>D200</f>
        <v>498000</v>
      </c>
    </row>
    <row r="201" spans="1:6" ht="23.25" customHeight="1" x14ac:dyDescent="0.3">
      <c r="A201" s="110" t="s">
        <v>84</v>
      </c>
      <c r="B201" s="18" t="s">
        <v>13</v>
      </c>
      <c r="C201" s="18" t="s">
        <v>104</v>
      </c>
      <c r="D201" s="95">
        <f>D202+D209</f>
        <v>4484800</v>
      </c>
      <c r="E201" s="108">
        <f>E202+E209</f>
        <v>588553.81999999995</v>
      </c>
      <c r="F201" s="95">
        <f t="shared" si="42"/>
        <v>3896246.18</v>
      </c>
    </row>
    <row r="202" spans="1:6" ht="76.5" customHeight="1" x14ac:dyDescent="0.3">
      <c r="A202" s="110" t="s">
        <v>408</v>
      </c>
      <c r="B202" s="18" t="s">
        <v>13</v>
      </c>
      <c r="C202" s="18" t="s">
        <v>346</v>
      </c>
      <c r="D202" s="95">
        <f t="shared" ref="D202:E205" si="46">D203</f>
        <v>330000</v>
      </c>
      <c r="E202" s="108">
        <f t="shared" si="46"/>
        <v>169741.46</v>
      </c>
      <c r="F202" s="95">
        <f t="shared" si="42"/>
        <v>160258.54</v>
      </c>
    </row>
    <row r="203" spans="1:6" ht="115.5" customHeight="1" x14ac:dyDescent="0.3">
      <c r="A203" s="110" t="s">
        <v>401</v>
      </c>
      <c r="B203" s="18" t="s">
        <v>13</v>
      </c>
      <c r="C203" s="18" t="s">
        <v>273</v>
      </c>
      <c r="D203" s="95">
        <f>D204</f>
        <v>330000</v>
      </c>
      <c r="E203" s="108">
        <f t="shared" si="46"/>
        <v>169741.46</v>
      </c>
      <c r="F203" s="95">
        <f t="shared" si="42"/>
        <v>160258.54</v>
      </c>
    </row>
    <row r="204" spans="1:6" ht="36.75" customHeight="1" x14ac:dyDescent="0.3">
      <c r="A204" s="110" t="s">
        <v>158</v>
      </c>
      <c r="B204" s="18" t="s">
        <v>13</v>
      </c>
      <c r="C204" s="18" t="s">
        <v>272</v>
      </c>
      <c r="D204" s="95">
        <f>D205</f>
        <v>330000</v>
      </c>
      <c r="E204" s="108">
        <f t="shared" si="46"/>
        <v>169741.46</v>
      </c>
      <c r="F204" s="95">
        <f t="shared" si="42"/>
        <v>160258.54</v>
      </c>
    </row>
    <row r="205" spans="1:6" ht="20.25" customHeight="1" x14ac:dyDescent="0.3">
      <c r="A205" s="110" t="s">
        <v>80</v>
      </c>
      <c r="B205" s="18" t="s">
        <v>13</v>
      </c>
      <c r="C205" s="18" t="s">
        <v>271</v>
      </c>
      <c r="D205" s="95">
        <f t="shared" si="46"/>
        <v>330000</v>
      </c>
      <c r="E205" s="108">
        <f t="shared" si="46"/>
        <v>169741.46</v>
      </c>
      <c r="F205" s="95">
        <f t="shared" si="42"/>
        <v>160258.54</v>
      </c>
    </row>
    <row r="206" spans="1:6" ht="23.25" customHeight="1" x14ac:dyDescent="0.3">
      <c r="A206" s="110" t="s">
        <v>73</v>
      </c>
      <c r="B206" s="18" t="s">
        <v>13</v>
      </c>
      <c r="C206" s="18" t="s">
        <v>270</v>
      </c>
      <c r="D206" s="95">
        <f>D207+D208</f>
        <v>330000</v>
      </c>
      <c r="E206" s="108">
        <f>E207</f>
        <v>169741.46</v>
      </c>
      <c r="F206" s="95">
        <f t="shared" si="42"/>
        <v>160258.54</v>
      </c>
    </row>
    <row r="207" spans="1:6" ht="21" customHeight="1" x14ac:dyDescent="0.3">
      <c r="A207" s="110" t="s">
        <v>85</v>
      </c>
      <c r="B207" s="18" t="s">
        <v>13</v>
      </c>
      <c r="C207" s="18" t="s">
        <v>269</v>
      </c>
      <c r="D207" s="95">
        <v>234400</v>
      </c>
      <c r="E207" s="108">
        <v>169741.46</v>
      </c>
      <c r="F207" s="95">
        <f t="shared" si="42"/>
        <v>64658.540000000008</v>
      </c>
    </row>
    <row r="208" spans="1:6" ht="21" customHeight="1" x14ac:dyDescent="0.3">
      <c r="A208" s="110" t="s">
        <v>75</v>
      </c>
      <c r="B208" s="18" t="s">
        <v>13</v>
      </c>
      <c r="C208" s="18" t="s">
        <v>478</v>
      </c>
      <c r="D208" s="95">
        <v>95600</v>
      </c>
      <c r="E208" s="104" t="s">
        <v>110</v>
      </c>
      <c r="F208" s="95">
        <f t="shared" si="41"/>
        <v>95600</v>
      </c>
    </row>
    <row r="209" spans="1:6" ht="81.75" customHeight="1" x14ac:dyDescent="0.3">
      <c r="A209" s="110" t="s">
        <v>407</v>
      </c>
      <c r="B209" s="18" t="s">
        <v>13</v>
      </c>
      <c r="C209" s="18" t="s">
        <v>352</v>
      </c>
      <c r="D209" s="95">
        <f>D210+D218+D221</f>
        <v>4154800</v>
      </c>
      <c r="E209" s="108">
        <f>E210</f>
        <v>418812.36</v>
      </c>
      <c r="F209" s="134">
        <f t="shared" ref="F209:F217" si="47">D209-E209</f>
        <v>3735987.64</v>
      </c>
    </row>
    <row r="210" spans="1:6" ht="108" customHeight="1" x14ac:dyDescent="0.3">
      <c r="A210" s="110" t="s">
        <v>416</v>
      </c>
      <c r="B210" s="18" t="s">
        <v>13</v>
      </c>
      <c r="C210" s="18" t="s">
        <v>274</v>
      </c>
      <c r="D210" s="95">
        <f>D211</f>
        <v>421400</v>
      </c>
      <c r="E210" s="108">
        <f t="shared" ref="E210:E212" si="48">E211</f>
        <v>418812.36</v>
      </c>
      <c r="F210" s="95">
        <f t="shared" si="47"/>
        <v>2587.640000000014</v>
      </c>
    </row>
    <row r="211" spans="1:6" ht="42.75" customHeight="1" x14ac:dyDescent="0.3">
      <c r="A211" s="110" t="s">
        <v>158</v>
      </c>
      <c r="B211" s="18" t="s">
        <v>13</v>
      </c>
      <c r="C211" s="18" t="s">
        <v>275</v>
      </c>
      <c r="D211" s="95">
        <f>D212+D216+D217</f>
        <v>421400</v>
      </c>
      <c r="E211" s="108">
        <f>E212+E216+E217</f>
        <v>418812.36</v>
      </c>
      <c r="F211" s="95">
        <f t="shared" si="47"/>
        <v>2587.640000000014</v>
      </c>
    </row>
    <row r="212" spans="1:6" ht="21" customHeight="1" x14ac:dyDescent="0.3">
      <c r="A212" s="110" t="s">
        <v>80</v>
      </c>
      <c r="B212" s="18" t="s">
        <v>13</v>
      </c>
      <c r="C212" s="18" t="s">
        <v>277</v>
      </c>
      <c r="D212" s="95">
        <f>D213</f>
        <v>262500</v>
      </c>
      <c r="E212" s="108">
        <f t="shared" si="48"/>
        <v>260155.36000000002</v>
      </c>
      <c r="F212" s="95">
        <f t="shared" si="47"/>
        <v>2344.6399999999849</v>
      </c>
    </row>
    <row r="213" spans="1:6" ht="24.75" customHeight="1" x14ac:dyDescent="0.3">
      <c r="A213" s="110" t="s">
        <v>73</v>
      </c>
      <c r="B213" s="18" t="s">
        <v>13</v>
      </c>
      <c r="C213" s="18" t="s">
        <v>276</v>
      </c>
      <c r="D213" s="95">
        <f>D214+D215</f>
        <v>262500</v>
      </c>
      <c r="E213" s="108">
        <f>E214+E215</f>
        <v>260155.36000000002</v>
      </c>
      <c r="F213" s="95">
        <f t="shared" si="47"/>
        <v>2344.6399999999849</v>
      </c>
    </row>
    <row r="214" spans="1:6" ht="22.5" customHeight="1" x14ac:dyDescent="0.3">
      <c r="A214" s="110" t="s">
        <v>75</v>
      </c>
      <c r="B214" s="18" t="s">
        <v>13</v>
      </c>
      <c r="C214" s="18" t="s">
        <v>268</v>
      </c>
      <c r="D214" s="95">
        <v>243700</v>
      </c>
      <c r="E214" s="108">
        <v>241362.23</v>
      </c>
      <c r="F214" s="95">
        <f t="shared" si="47"/>
        <v>2337.7699999999895</v>
      </c>
    </row>
    <row r="215" spans="1:6" ht="22.5" customHeight="1" x14ac:dyDescent="0.3">
      <c r="A215" s="110" t="s">
        <v>76</v>
      </c>
      <c r="B215" s="18" t="s">
        <v>13</v>
      </c>
      <c r="C215" s="18" t="s">
        <v>462</v>
      </c>
      <c r="D215" s="95">
        <v>18800</v>
      </c>
      <c r="E215" s="108">
        <v>18793.13</v>
      </c>
      <c r="F215" s="95">
        <f t="shared" si="47"/>
        <v>6.8699999999989814</v>
      </c>
    </row>
    <row r="216" spans="1:6" ht="22.5" customHeight="1" x14ac:dyDescent="0.3">
      <c r="A216" s="110" t="s">
        <v>481</v>
      </c>
      <c r="B216" s="18" t="s">
        <v>13</v>
      </c>
      <c r="C216" s="18" t="s">
        <v>479</v>
      </c>
      <c r="D216" s="95">
        <v>143900</v>
      </c>
      <c r="E216" s="108">
        <v>143752</v>
      </c>
      <c r="F216" s="95">
        <f t="shared" si="47"/>
        <v>148</v>
      </c>
    </row>
    <row r="217" spans="1:6" ht="22.5" customHeight="1" x14ac:dyDescent="0.3">
      <c r="A217" s="110" t="s">
        <v>79</v>
      </c>
      <c r="B217" s="18" t="s">
        <v>13</v>
      </c>
      <c r="C217" s="18" t="s">
        <v>480</v>
      </c>
      <c r="D217" s="95">
        <v>15000</v>
      </c>
      <c r="E217" s="108">
        <v>14905</v>
      </c>
      <c r="F217" s="95">
        <f t="shared" si="47"/>
        <v>95</v>
      </c>
    </row>
    <row r="218" spans="1:6" ht="107.25" customHeight="1" x14ac:dyDescent="0.3">
      <c r="A218" s="110" t="s">
        <v>545</v>
      </c>
      <c r="B218" s="18" t="s">
        <v>13</v>
      </c>
      <c r="C218" s="18" t="s">
        <v>546</v>
      </c>
      <c r="D218" s="95">
        <f>D219</f>
        <v>287500</v>
      </c>
      <c r="E218" s="104" t="s">
        <v>110</v>
      </c>
      <c r="F218" s="95">
        <f t="shared" ref="F218:F223" si="49">D218</f>
        <v>287500</v>
      </c>
    </row>
    <row r="219" spans="1:6" ht="32.25" customHeight="1" x14ac:dyDescent="0.3">
      <c r="A219" s="110" t="s">
        <v>158</v>
      </c>
      <c r="B219" s="18" t="s">
        <v>13</v>
      </c>
      <c r="C219" s="18" t="s">
        <v>547</v>
      </c>
      <c r="D219" s="95">
        <f>D220</f>
        <v>287500</v>
      </c>
      <c r="E219" s="104" t="s">
        <v>110</v>
      </c>
      <c r="F219" s="95">
        <f t="shared" si="49"/>
        <v>287500</v>
      </c>
    </row>
    <row r="220" spans="1:6" ht="22.5" customHeight="1" x14ac:dyDescent="0.3">
      <c r="A220" s="110" t="s">
        <v>75</v>
      </c>
      <c r="B220" s="18" t="s">
        <v>13</v>
      </c>
      <c r="C220" s="18" t="s">
        <v>548</v>
      </c>
      <c r="D220" s="95">
        <v>287500</v>
      </c>
      <c r="E220" s="104" t="s">
        <v>110</v>
      </c>
      <c r="F220" s="95">
        <f t="shared" si="49"/>
        <v>287500</v>
      </c>
    </row>
    <row r="221" spans="1:6" ht="103.5" customHeight="1" x14ac:dyDescent="0.3">
      <c r="A221" s="110" t="s">
        <v>549</v>
      </c>
      <c r="B221" s="18" t="s">
        <v>13</v>
      </c>
      <c r="C221" s="18" t="s">
        <v>544</v>
      </c>
      <c r="D221" s="95">
        <f>D222</f>
        <v>3445900</v>
      </c>
      <c r="E221" s="104" t="s">
        <v>110</v>
      </c>
      <c r="F221" s="95">
        <f t="shared" si="49"/>
        <v>3445900</v>
      </c>
    </row>
    <row r="222" spans="1:6" ht="36" customHeight="1" x14ac:dyDescent="0.3">
      <c r="A222" s="110" t="s">
        <v>158</v>
      </c>
      <c r="B222" s="18" t="s">
        <v>13</v>
      </c>
      <c r="C222" s="18" t="s">
        <v>542</v>
      </c>
      <c r="D222" s="95">
        <f>D223</f>
        <v>3445900</v>
      </c>
      <c r="E222" s="104" t="s">
        <v>110</v>
      </c>
      <c r="F222" s="95">
        <f t="shared" si="49"/>
        <v>3445900</v>
      </c>
    </row>
    <row r="223" spans="1:6" ht="22.5" customHeight="1" x14ac:dyDescent="0.3">
      <c r="A223" s="110" t="s">
        <v>481</v>
      </c>
      <c r="B223" s="18" t="s">
        <v>13</v>
      </c>
      <c r="C223" s="18" t="s">
        <v>543</v>
      </c>
      <c r="D223" s="95">
        <v>3445900</v>
      </c>
      <c r="E223" s="104" t="s">
        <v>110</v>
      </c>
      <c r="F223" s="95">
        <f t="shared" si="49"/>
        <v>3445900</v>
      </c>
    </row>
    <row r="224" spans="1:6" ht="23.25" customHeight="1" x14ac:dyDescent="0.3">
      <c r="A224" s="102" t="s">
        <v>355</v>
      </c>
      <c r="B224" s="18" t="s">
        <v>13</v>
      </c>
      <c r="C224" s="18" t="s">
        <v>353</v>
      </c>
      <c r="D224" s="95">
        <f>D225</f>
        <v>2338100</v>
      </c>
      <c r="E224" s="95">
        <f>E225</f>
        <v>1988247.81</v>
      </c>
      <c r="F224" s="95">
        <f>F225</f>
        <v>349852.18999999994</v>
      </c>
    </row>
    <row r="225" spans="1:20" ht="21.75" customHeight="1" x14ac:dyDescent="0.3">
      <c r="A225" s="110" t="s">
        <v>86</v>
      </c>
      <c r="B225" s="18" t="s">
        <v>13</v>
      </c>
      <c r="C225" s="18" t="s">
        <v>105</v>
      </c>
      <c r="D225" s="95">
        <f t="shared" ref="D225" si="50">D227</f>
        <v>2338100</v>
      </c>
      <c r="E225" s="95">
        <f t="shared" ref="E225" si="51">E227</f>
        <v>1988247.81</v>
      </c>
      <c r="F225" s="95">
        <f t="shared" ref="F225:F230" si="52">D225-E225</f>
        <v>349852.18999999994</v>
      </c>
    </row>
    <row r="226" spans="1:20" ht="48.75" customHeight="1" x14ac:dyDescent="0.3">
      <c r="A226" s="102" t="s">
        <v>409</v>
      </c>
      <c r="B226" s="18" t="s">
        <v>13</v>
      </c>
      <c r="C226" s="18" t="s">
        <v>356</v>
      </c>
      <c r="D226" s="95">
        <f>D227</f>
        <v>2338100</v>
      </c>
      <c r="E226" s="95">
        <f>E227</f>
        <v>1988247.81</v>
      </c>
      <c r="F226" s="95">
        <f>D226-E226</f>
        <v>349852.18999999994</v>
      </c>
    </row>
    <row r="227" spans="1:20" ht="68.25" customHeight="1" x14ac:dyDescent="0.3">
      <c r="A227" s="110" t="s">
        <v>159</v>
      </c>
      <c r="B227" s="18" t="s">
        <v>13</v>
      </c>
      <c r="C227" s="18" t="s">
        <v>258</v>
      </c>
      <c r="D227" s="95">
        <f t="shared" ref="D227:D228" si="53">D228</f>
        <v>2338100</v>
      </c>
      <c r="E227" s="95">
        <f>E228</f>
        <v>1988247.81</v>
      </c>
      <c r="F227" s="95">
        <f t="shared" si="52"/>
        <v>349852.18999999994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ht="27" customHeight="1" x14ac:dyDescent="0.3">
      <c r="A228" s="110" t="s">
        <v>80</v>
      </c>
      <c r="B228" s="18" t="s">
        <v>13</v>
      </c>
      <c r="C228" s="18" t="s">
        <v>259</v>
      </c>
      <c r="D228" s="95">
        <f t="shared" si="53"/>
        <v>2338100</v>
      </c>
      <c r="E228" s="95">
        <f>E229</f>
        <v>1988247.81</v>
      </c>
      <c r="F228" s="95">
        <f t="shared" si="52"/>
        <v>349852.18999999994</v>
      </c>
      <c r="G228" s="13"/>
      <c r="H228" s="17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ht="27" customHeight="1" x14ac:dyDescent="0.3">
      <c r="A229" s="110" t="s">
        <v>125</v>
      </c>
      <c r="B229" s="18" t="s">
        <v>13</v>
      </c>
      <c r="C229" s="18" t="s">
        <v>260</v>
      </c>
      <c r="D229" s="95">
        <f>D230</f>
        <v>2338100</v>
      </c>
      <c r="E229" s="95">
        <f>E230</f>
        <v>1988247.81</v>
      </c>
      <c r="F229" s="95">
        <f t="shared" si="52"/>
        <v>349852.18999999994</v>
      </c>
      <c r="G229" s="13"/>
      <c r="H229" s="17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43.5" customHeight="1" x14ac:dyDescent="0.3">
      <c r="A230" s="110" t="s">
        <v>160</v>
      </c>
      <c r="B230" s="18" t="s">
        <v>13</v>
      </c>
      <c r="C230" s="18" t="s">
        <v>261</v>
      </c>
      <c r="D230" s="95">
        <v>2338100</v>
      </c>
      <c r="E230" s="95">
        <v>1988247.81</v>
      </c>
      <c r="F230" s="95">
        <f t="shared" si="52"/>
        <v>349852.18999999994</v>
      </c>
      <c r="G230" s="13"/>
      <c r="H230" s="17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ht="20.25" x14ac:dyDescent="0.3">
      <c r="A231" s="110" t="s">
        <v>377</v>
      </c>
      <c r="B231" s="18" t="s">
        <v>13</v>
      </c>
      <c r="C231" s="18" t="s">
        <v>379</v>
      </c>
      <c r="D231" s="95">
        <f>D233</f>
        <v>13000</v>
      </c>
      <c r="E231" s="108">
        <f t="shared" ref="E231:E237" si="54">E232</f>
        <v>9000</v>
      </c>
      <c r="F231" s="108">
        <f t="shared" ref="F231:F246" si="55">D231-E231</f>
        <v>4000</v>
      </c>
      <c r="G231" s="13"/>
      <c r="H231" s="17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ht="27" customHeight="1" x14ac:dyDescent="0.3">
      <c r="A232" s="110" t="s">
        <v>378</v>
      </c>
      <c r="B232" s="18" t="s">
        <v>13</v>
      </c>
      <c r="C232" s="18" t="s">
        <v>380</v>
      </c>
      <c r="D232" s="95">
        <f>D233</f>
        <v>13000</v>
      </c>
      <c r="E232" s="108">
        <f t="shared" si="54"/>
        <v>9000</v>
      </c>
      <c r="F232" s="108">
        <f t="shared" si="55"/>
        <v>4000</v>
      </c>
      <c r="G232" s="13"/>
      <c r="H232" s="17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ht="95.25" customHeight="1" x14ac:dyDescent="0.3">
      <c r="A233" s="102" t="s">
        <v>375</v>
      </c>
      <c r="B233" s="18" t="s">
        <v>13</v>
      </c>
      <c r="C233" s="18" t="s">
        <v>376</v>
      </c>
      <c r="D233" s="95">
        <f>D234</f>
        <v>13000</v>
      </c>
      <c r="E233" s="108">
        <f t="shared" si="54"/>
        <v>9000</v>
      </c>
      <c r="F233" s="108">
        <f t="shared" si="55"/>
        <v>4000</v>
      </c>
      <c r="G233" s="13"/>
      <c r="H233" s="17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ht="54.75" customHeight="1" x14ac:dyDescent="0.3">
      <c r="A234" s="102" t="s">
        <v>358</v>
      </c>
      <c r="B234" s="18" t="s">
        <v>13</v>
      </c>
      <c r="C234" s="18" t="s">
        <v>415</v>
      </c>
      <c r="D234" s="95">
        <f t="shared" ref="D234:D237" si="56">D235</f>
        <v>13000</v>
      </c>
      <c r="E234" s="108">
        <f t="shared" si="54"/>
        <v>9000</v>
      </c>
      <c r="F234" s="108">
        <f t="shared" si="55"/>
        <v>4000</v>
      </c>
      <c r="G234" s="13"/>
      <c r="H234" s="17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ht="40.5" customHeight="1" x14ac:dyDescent="0.3">
      <c r="A235" s="110" t="s">
        <v>325</v>
      </c>
      <c r="B235" s="18" t="s">
        <v>13</v>
      </c>
      <c r="C235" s="18" t="s">
        <v>414</v>
      </c>
      <c r="D235" s="95">
        <f t="shared" si="56"/>
        <v>13000</v>
      </c>
      <c r="E235" s="108">
        <f t="shared" si="54"/>
        <v>9000</v>
      </c>
      <c r="F235" s="108">
        <f t="shared" si="55"/>
        <v>4000</v>
      </c>
      <c r="G235" s="13"/>
      <c r="H235" s="17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ht="20.25" x14ac:dyDescent="0.3">
      <c r="A236" s="110" t="s">
        <v>80</v>
      </c>
      <c r="B236" s="18" t="s">
        <v>13</v>
      </c>
      <c r="C236" s="18" t="s">
        <v>413</v>
      </c>
      <c r="D236" s="95">
        <f t="shared" si="56"/>
        <v>13000</v>
      </c>
      <c r="E236" s="108">
        <f t="shared" si="54"/>
        <v>9000</v>
      </c>
      <c r="F236" s="108">
        <f t="shared" si="55"/>
        <v>4000</v>
      </c>
      <c r="G236" s="13"/>
      <c r="H236" s="17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ht="20.25" x14ac:dyDescent="0.3">
      <c r="A237" s="110" t="s">
        <v>326</v>
      </c>
      <c r="B237" s="18" t="s">
        <v>13</v>
      </c>
      <c r="C237" s="18" t="s">
        <v>412</v>
      </c>
      <c r="D237" s="95">
        <f t="shared" si="56"/>
        <v>13000</v>
      </c>
      <c r="E237" s="108">
        <f t="shared" si="54"/>
        <v>9000</v>
      </c>
      <c r="F237" s="108">
        <f t="shared" si="55"/>
        <v>4000</v>
      </c>
      <c r="G237" s="13"/>
      <c r="H237" s="17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ht="39" customHeight="1" x14ac:dyDescent="0.3">
      <c r="A238" s="110" t="s">
        <v>327</v>
      </c>
      <c r="B238" s="18" t="s">
        <v>13</v>
      </c>
      <c r="C238" s="18" t="s">
        <v>411</v>
      </c>
      <c r="D238" s="95">
        <v>13000</v>
      </c>
      <c r="E238" s="108">
        <v>9000</v>
      </c>
      <c r="F238" s="108">
        <f t="shared" si="55"/>
        <v>4000</v>
      </c>
      <c r="G238" s="13"/>
      <c r="H238" s="17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ht="21.75" customHeight="1" x14ac:dyDescent="0.3">
      <c r="A239" s="111" t="s">
        <v>122</v>
      </c>
      <c r="B239" s="18" t="s">
        <v>13</v>
      </c>
      <c r="C239" s="18" t="s">
        <v>106</v>
      </c>
      <c r="D239" s="95">
        <f t="shared" ref="D239" si="57">D240</f>
        <v>16000</v>
      </c>
      <c r="E239" s="108">
        <f t="shared" ref="E239:E244" si="58">E240</f>
        <v>16000</v>
      </c>
      <c r="F239" s="108">
        <f t="shared" si="55"/>
        <v>0</v>
      </c>
    </row>
    <row r="240" spans="1:20" ht="20.25" customHeight="1" x14ac:dyDescent="0.3">
      <c r="A240" s="111" t="s">
        <v>120</v>
      </c>
      <c r="B240" s="18" t="s">
        <v>13</v>
      </c>
      <c r="C240" s="18" t="s">
        <v>121</v>
      </c>
      <c r="D240" s="95">
        <f>D242</f>
        <v>16000</v>
      </c>
      <c r="E240" s="105">
        <f t="shared" si="58"/>
        <v>16000</v>
      </c>
      <c r="F240" s="108">
        <f t="shared" si="55"/>
        <v>0</v>
      </c>
    </row>
    <row r="241" spans="1:6" ht="64.5" customHeight="1" x14ac:dyDescent="0.3">
      <c r="A241" s="102" t="s">
        <v>410</v>
      </c>
      <c r="B241" s="18" t="s">
        <v>13</v>
      </c>
      <c r="C241" s="18" t="s">
        <v>354</v>
      </c>
      <c r="D241" s="95">
        <f>D242</f>
        <v>16000</v>
      </c>
      <c r="E241" s="105">
        <f t="shared" si="58"/>
        <v>16000</v>
      </c>
      <c r="F241" s="108">
        <f t="shared" si="55"/>
        <v>0</v>
      </c>
    </row>
    <row r="242" spans="1:6" ht="95.25" customHeight="1" x14ac:dyDescent="0.3">
      <c r="A242" s="102" t="s">
        <v>402</v>
      </c>
      <c r="B242" s="18" t="s">
        <v>13</v>
      </c>
      <c r="C242" s="18" t="s">
        <v>262</v>
      </c>
      <c r="D242" s="95">
        <f>D246</f>
        <v>16000</v>
      </c>
      <c r="E242" s="105">
        <f t="shared" si="58"/>
        <v>16000</v>
      </c>
      <c r="F242" s="108">
        <f t="shared" si="55"/>
        <v>0</v>
      </c>
    </row>
    <row r="243" spans="1:6" ht="31.5" customHeight="1" x14ac:dyDescent="0.3">
      <c r="A243" s="102" t="s">
        <v>183</v>
      </c>
      <c r="B243" s="18" t="s">
        <v>13</v>
      </c>
      <c r="C243" s="18" t="s">
        <v>263</v>
      </c>
      <c r="D243" s="95">
        <f>D242</f>
        <v>16000</v>
      </c>
      <c r="E243" s="105">
        <f t="shared" si="58"/>
        <v>16000</v>
      </c>
      <c r="F243" s="108">
        <f t="shared" si="55"/>
        <v>0</v>
      </c>
    </row>
    <row r="244" spans="1:6" ht="19.5" customHeight="1" x14ac:dyDescent="0.3">
      <c r="A244" s="102" t="s">
        <v>80</v>
      </c>
      <c r="B244" s="18" t="s">
        <v>13</v>
      </c>
      <c r="C244" s="18" t="s">
        <v>312</v>
      </c>
      <c r="D244" s="95">
        <f>D245</f>
        <v>16000</v>
      </c>
      <c r="E244" s="108">
        <f t="shared" si="58"/>
        <v>16000</v>
      </c>
      <c r="F244" s="108">
        <f t="shared" si="55"/>
        <v>0</v>
      </c>
    </row>
    <row r="245" spans="1:6" ht="18" customHeight="1" x14ac:dyDescent="0.3">
      <c r="A245" s="102" t="s">
        <v>162</v>
      </c>
      <c r="B245" s="18" t="s">
        <v>13</v>
      </c>
      <c r="C245" s="18" t="s">
        <v>313</v>
      </c>
      <c r="D245" s="95">
        <f>D246</f>
        <v>16000</v>
      </c>
      <c r="E245" s="108">
        <f>E246</f>
        <v>16000</v>
      </c>
      <c r="F245" s="108">
        <f t="shared" si="55"/>
        <v>0</v>
      </c>
    </row>
    <row r="246" spans="1:6" ht="18.75" customHeight="1" x14ac:dyDescent="0.3">
      <c r="A246" s="102" t="s">
        <v>311</v>
      </c>
      <c r="B246" s="18" t="s">
        <v>13</v>
      </c>
      <c r="C246" s="18" t="s">
        <v>314</v>
      </c>
      <c r="D246" s="95">
        <v>16000</v>
      </c>
      <c r="E246" s="108">
        <v>16000</v>
      </c>
      <c r="F246" s="108">
        <f t="shared" si="55"/>
        <v>0</v>
      </c>
    </row>
    <row r="247" spans="1:6" ht="33" customHeight="1" x14ac:dyDescent="0.3">
      <c r="A247" s="102" t="s">
        <v>523</v>
      </c>
      <c r="B247" s="18" t="s">
        <v>13</v>
      </c>
      <c r="C247" s="18" t="s">
        <v>515</v>
      </c>
      <c r="D247" s="95">
        <f t="shared" ref="D247:D253" si="59">D248</f>
        <v>200</v>
      </c>
      <c r="E247" s="104" t="s">
        <v>110</v>
      </c>
      <c r="F247" s="108">
        <f t="shared" ref="F247:F254" si="60">D247</f>
        <v>200</v>
      </c>
    </row>
    <row r="248" spans="1:6" ht="33" customHeight="1" x14ac:dyDescent="0.3">
      <c r="A248" s="102" t="s">
        <v>524</v>
      </c>
      <c r="B248" s="18" t="s">
        <v>13</v>
      </c>
      <c r="C248" s="18" t="s">
        <v>516</v>
      </c>
      <c r="D248" s="95">
        <f t="shared" si="59"/>
        <v>200</v>
      </c>
      <c r="E248" s="104" t="s">
        <v>110</v>
      </c>
      <c r="F248" s="108">
        <f t="shared" si="60"/>
        <v>200</v>
      </c>
    </row>
    <row r="249" spans="1:6" ht="33" customHeight="1" x14ac:dyDescent="0.3">
      <c r="A249" s="102" t="s">
        <v>525</v>
      </c>
      <c r="B249" s="18" t="s">
        <v>13</v>
      </c>
      <c r="C249" s="18" t="s">
        <v>517</v>
      </c>
      <c r="D249" s="95">
        <f t="shared" si="59"/>
        <v>200</v>
      </c>
      <c r="E249" s="104" t="s">
        <v>110</v>
      </c>
      <c r="F249" s="108">
        <f t="shared" si="60"/>
        <v>200</v>
      </c>
    </row>
    <row r="250" spans="1:6" ht="62.25" customHeight="1" x14ac:dyDescent="0.3">
      <c r="A250" s="149" t="s">
        <v>526</v>
      </c>
      <c r="B250" s="18" t="s">
        <v>13</v>
      </c>
      <c r="C250" s="18" t="s">
        <v>518</v>
      </c>
      <c r="D250" s="95">
        <f t="shared" si="59"/>
        <v>200</v>
      </c>
      <c r="E250" s="104" t="s">
        <v>110</v>
      </c>
      <c r="F250" s="108">
        <f t="shared" si="60"/>
        <v>200</v>
      </c>
    </row>
    <row r="251" spans="1:6" ht="18" customHeight="1" x14ac:dyDescent="0.3">
      <c r="A251" s="149" t="s">
        <v>527</v>
      </c>
      <c r="B251" s="18" t="s">
        <v>13</v>
      </c>
      <c r="C251" s="18" t="s">
        <v>519</v>
      </c>
      <c r="D251" s="95">
        <f t="shared" si="59"/>
        <v>200</v>
      </c>
      <c r="E251" s="104" t="s">
        <v>110</v>
      </c>
      <c r="F251" s="108">
        <f t="shared" si="60"/>
        <v>200</v>
      </c>
    </row>
    <row r="252" spans="1:6" ht="19.5" customHeight="1" x14ac:dyDescent="0.3">
      <c r="A252" s="149" t="s">
        <v>80</v>
      </c>
      <c r="B252" s="18" t="s">
        <v>13</v>
      </c>
      <c r="C252" s="18" t="s">
        <v>520</v>
      </c>
      <c r="D252" s="95">
        <f t="shared" si="59"/>
        <v>200</v>
      </c>
      <c r="E252" s="104" t="s">
        <v>110</v>
      </c>
      <c r="F252" s="108">
        <f t="shared" si="60"/>
        <v>200</v>
      </c>
    </row>
    <row r="253" spans="1:6" ht="18" customHeight="1" x14ac:dyDescent="0.3">
      <c r="A253" s="149" t="s">
        <v>528</v>
      </c>
      <c r="B253" s="18" t="s">
        <v>13</v>
      </c>
      <c r="C253" s="18" t="s">
        <v>521</v>
      </c>
      <c r="D253" s="95">
        <f t="shared" si="59"/>
        <v>200</v>
      </c>
      <c r="E253" s="104" t="s">
        <v>110</v>
      </c>
      <c r="F253" s="108">
        <f t="shared" si="60"/>
        <v>200</v>
      </c>
    </row>
    <row r="254" spans="1:6" ht="19.5" customHeight="1" x14ac:dyDescent="0.3">
      <c r="A254" s="149" t="s">
        <v>529</v>
      </c>
      <c r="B254" s="18" t="s">
        <v>13</v>
      </c>
      <c r="C254" s="18" t="s">
        <v>522</v>
      </c>
      <c r="D254" s="95">
        <v>200</v>
      </c>
      <c r="E254" s="104" t="s">
        <v>110</v>
      </c>
      <c r="F254" s="108">
        <f t="shared" si="60"/>
        <v>200</v>
      </c>
    </row>
    <row r="255" spans="1:6" ht="27.75" customHeight="1" x14ac:dyDescent="0.35">
      <c r="A255" s="55" t="s">
        <v>129</v>
      </c>
      <c r="B255" s="126">
        <v>450</v>
      </c>
      <c r="C255" s="114" t="s">
        <v>187</v>
      </c>
      <c r="D255" s="133">
        <v>-416100</v>
      </c>
      <c r="E255" s="121">
        <v>-191711.94</v>
      </c>
      <c r="F255" s="115" t="s">
        <v>28</v>
      </c>
    </row>
    <row r="256" spans="1:6" x14ac:dyDescent="0.2">
      <c r="A256" s="16"/>
      <c r="B256" s="12"/>
      <c r="C256" s="12"/>
      <c r="D256" s="12"/>
      <c r="E256" s="12"/>
      <c r="F256" s="12"/>
    </row>
    <row r="257" spans="1:6" x14ac:dyDescent="0.2">
      <c r="A257" s="16"/>
      <c r="B257" s="12"/>
      <c r="C257" s="12"/>
      <c r="D257" s="12"/>
      <c r="E257" s="12"/>
      <c r="F257" s="12"/>
    </row>
    <row r="258" spans="1:6" x14ac:dyDescent="0.2">
      <c r="A258" s="16"/>
      <c r="B258" s="12"/>
      <c r="C258" s="12"/>
      <c r="D258" s="12"/>
      <c r="E258" s="12"/>
      <c r="F258" s="12"/>
    </row>
    <row r="259" spans="1:6" x14ac:dyDescent="0.2">
      <c r="A259" s="16"/>
      <c r="B259" s="12"/>
      <c r="C259" s="12"/>
      <c r="D259" s="12"/>
      <c r="E259" s="12"/>
      <c r="F259" s="12" t="s">
        <v>112</v>
      </c>
    </row>
    <row r="260" spans="1:6" x14ac:dyDescent="0.2">
      <c r="A260" s="16"/>
      <c r="B260" s="12"/>
      <c r="C260" s="12"/>
      <c r="D260" s="12"/>
      <c r="E260" s="12"/>
      <c r="F260" s="12"/>
    </row>
    <row r="261" spans="1:6" x14ac:dyDescent="0.2">
      <c r="A261" s="16"/>
      <c r="B261" s="12"/>
      <c r="C261" s="12"/>
      <c r="D261" s="12"/>
      <c r="E261" s="12"/>
      <c r="F261" s="12"/>
    </row>
    <row r="262" spans="1:6" x14ac:dyDescent="0.2">
      <c r="A262" s="16"/>
      <c r="B262" s="12"/>
      <c r="C262" s="12"/>
      <c r="D262" s="12"/>
      <c r="E262" s="12" t="s">
        <v>112</v>
      </c>
      <c r="F262" s="12"/>
    </row>
    <row r="263" spans="1:6" x14ac:dyDescent="0.2">
      <c r="A263" s="16"/>
      <c r="B263" s="12"/>
      <c r="C263" s="12"/>
      <c r="D263" s="12"/>
      <c r="E263" s="12"/>
      <c r="F263" s="12"/>
    </row>
    <row r="264" spans="1:6" x14ac:dyDescent="0.2">
      <c r="A264" s="16"/>
      <c r="B264" s="12"/>
      <c r="C264" s="12"/>
      <c r="D264" s="12"/>
      <c r="E264" s="12"/>
      <c r="F264" s="12"/>
    </row>
    <row r="265" spans="1:6" x14ac:dyDescent="0.2">
      <c r="A265" s="16"/>
      <c r="B265" s="12"/>
      <c r="C265" s="12"/>
      <c r="D265" s="12"/>
      <c r="E265" s="12"/>
      <c r="F265" s="12"/>
    </row>
    <row r="266" spans="1:6" x14ac:dyDescent="0.2">
      <c r="A266" s="16"/>
      <c r="B266" s="12"/>
      <c r="C266" s="12"/>
      <c r="D266" s="12"/>
      <c r="E266" s="12"/>
      <c r="F266" s="12"/>
    </row>
    <row r="267" spans="1:6" x14ac:dyDescent="0.2">
      <c r="A267" s="16"/>
      <c r="B267" s="12"/>
      <c r="C267" s="12"/>
      <c r="D267" s="12"/>
      <c r="E267" s="12"/>
      <c r="F267" s="12"/>
    </row>
    <row r="268" spans="1:6" x14ac:dyDescent="0.2">
      <c r="A268" s="16"/>
      <c r="B268" s="12"/>
      <c r="C268" s="12"/>
      <c r="D268" s="12"/>
      <c r="E268" s="12"/>
      <c r="F268" s="12"/>
    </row>
    <row r="269" spans="1:6" x14ac:dyDescent="0.2">
      <c r="A269" s="16"/>
      <c r="B269" s="12"/>
      <c r="C269" s="12"/>
      <c r="D269" s="12"/>
      <c r="E269" s="12"/>
      <c r="F269" s="12"/>
    </row>
    <row r="270" spans="1:6" x14ac:dyDescent="0.2">
      <c r="A270" s="16"/>
      <c r="B270" s="12"/>
      <c r="C270" s="12"/>
      <c r="D270" s="12"/>
      <c r="E270" s="12"/>
      <c r="F270" s="12"/>
    </row>
    <row r="271" spans="1:6" x14ac:dyDescent="0.2">
      <c r="A271" s="16"/>
      <c r="B271" s="12"/>
      <c r="C271" s="12"/>
      <c r="D271" s="12"/>
      <c r="E271" s="12"/>
      <c r="F271" s="12"/>
    </row>
    <row r="272" spans="1:6" x14ac:dyDescent="0.2">
      <c r="A272" s="12"/>
      <c r="B272" s="12"/>
      <c r="C272" s="12"/>
      <c r="D272" s="12"/>
      <c r="E272" s="12"/>
      <c r="F272" s="12"/>
    </row>
    <row r="273" spans="1:6" x14ac:dyDescent="0.2">
      <c r="A273" s="12"/>
      <c r="B273" s="12"/>
      <c r="C273" s="12"/>
      <c r="D273" s="12"/>
      <c r="E273" s="12"/>
      <c r="F273" s="12"/>
    </row>
    <row r="274" spans="1:6" x14ac:dyDescent="0.2">
      <c r="A274" s="12"/>
      <c r="B274" s="12"/>
      <c r="C274" s="12"/>
      <c r="D274" s="12"/>
      <c r="E274" s="12"/>
      <c r="F274" s="12"/>
    </row>
    <row r="275" spans="1:6" x14ac:dyDescent="0.2">
      <c r="C275" s="12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view="pageBreakPreview" topLeftCell="A28" zoomScale="75" zoomScaleSheetLayoutView="75" workbookViewId="0">
      <selection activeCell="D38" sqref="D38"/>
    </sheetView>
  </sheetViews>
  <sheetFormatPr defaultRowHeight="18" x14ac:dyDescent="0.25"/>
  <cols>
    <col min="1" max="1" width="59.7109375" style="19" customWidth="1"/>
    <col min="2" max="2" width="9.5703125" style="19" customWidth="1"/>
    <col min="3" max="3" width="45.140625" style="19" customWidth="1"/>
    <col min="4" max="4" width="30.7109375" style="34" customWidth="1"/>
    <col min="5" max="5" width="24.42578125" style="34" customWidth="1"/>
    <col min="6" max="6" width="25" style="21" customWidth="1"/>
    <col min="7" max="7" width="9.140625" style="21"/>
    <col min="8" max="8" width="0.140625" style="21" hidden="1" customWidth="1"/>
    <col min="9" max="16384" width="9.140625" style="21"/>
  </cols>
  <sheetData>
    <row r="1" spans="1:16" x14ac:dyDescent="0.25">
      <c r="A1" s="28"/>
      <c r="B1" s="31"/>
      <c r="C1" s="32"/>
      <c r="D1" s="33"/>
      <c r="E1" s="33"/>
      <c r="F1" s="33"/>
    </row>
    <row r="2" spans="1:16" x14ac:dyDescent="0.25">
      <c r="A2" s="26" t="s">
        <v>418</v>
      </c>
      <c r="C2" s="24"/>
      <c r="D2" s="23"/>
      <c r="F2" s="35"/>
    </row>
    <row r="3" spans="1:16" x14ac:dyDescent="0.25">
      <c r="A3" s="62"/>
      <c r="B3" s="83"/>
      <c r="C3" s="63"/>
      <c r="D3" s="64"/>
      <c r="E3" s="64"/>
      <c r="F3" s="36"/>
    </row>
    <row r="4" spans="1:16" ht="18" customHeight="1" x14ac:dyDescent="0.25">
      <c r="A4" s="66"/>
      <c r="B4" s="67" t="s">
        <v>10</v>
      </c>
      <c r="C4" s="68" t="s">
        <v>35</v>
      </c>
      <c r="D4" s="69" t="s">
        <v>31</v>
      </c>
      <c r="E4" s="84"/>
      <c r="F4" s="166" t="s">
        <v>90</v>
      </c>
    </row>
    <row r="5" spans="1:16" x14ac:dyDescent="0.25">
      <c r="A5" s="68" t="s">
        <v>5</v>
      </c>
      <c r="B5" s="67" t="s">
        <v>11</v>
      </c>
      <c r="C5" s="68" t="s">
        <v>8</v>
      </c>
      <c r="D5" s="69" t="s">
        <v>30</v>
      </c>
      <c r="E5" s="85" t="s">
        <v>24</v>
      </c>
      <c r="F5" s="167"/>
    </row>
    <row r="6" spans="1:16" x14ac:dyDescent="0.25">
      <c r="A6" s="71"/>
      <c r="B6" s="67" t="s">
        <v>12</v>
      </c>
      <c r="C6" s="37" t="s">
        <v>32</v>
      </c>
      <c r="D6" s="69" t="s">
        <v>3</v>
      </c>
      <c r="E6" s="86"/>
      <c r="F6" s="167"/>
    </row>
    <row r="7" spans="1:16" x14ac:dyDescent="0.25">
      <c r="A7" s="68"/>
      <c r="B7" s="67"/>
      <c r="C7" s="68" t="s">
        <v>33</v>
      </c>
      <c r="D7" s="69"/>
      <c r="E7" s="85"/>
      <c r="F7" s="167"/>
    </row>
    <row r="8" spans="1:16" x14ac:dyDescent="0.25">
      <c r="A8" s="68"/>
      <c r="B8" s="67"/>
      <c r="C8" s="37" t="s">
        <v>34</v>
      </c>
      <c r="D8" s="69"/>
      <c r="E8" s="85"/>
      <c r="F8" s="168"/>
    </row>
    <row r="9" spans="1:16" x14ac:dyDescent="0.25">
      <c r="A9" s="117">
        <v>1</v>
      </c>
      <c r="B9" s="73">
        <v>2</v>
      </c>
      <c r="C9" s="73">
        <v>3</v>
      </c>
      <c r="D9" s="127" t="s">
        <v>1</v>
      </c>
      <c r="E9" s="127" t="s">
        <v>25</v>
      </c>
      <c r="F9" s="127" t="s">
        <v>26</v>
      </c>
    </row>
    <row r="10" spans="1:16" ht="54.75" customHeight="1" x14ac:dyDescent="0.3">
      <c r="A10" s="128" t="s">
        <v>39</v>
      </c>
      <c r="B10" s="18" t="s">
        <v>14</v>
      </c>
      <c r="C10" s="78" t="s">
        <v>28</v>
      </c>
      <c r="D10" s="104">
        <v>416100</v>
      </c>
      <c r="E10" s="104">
        <v>191711.94</v>
      </c>
      <c r="F10" s="104">
        <f>D10-E10</f>
        <v>224388.06</v>
      </c>
    </row>
    <row r="11" spans="1:16" ht="57" customHeight="1" x14ac:dyDescent="0.3">
      <c r="A11" s="128" t="s">
        <v>564</v>
      </c>
      <c r="B11" s="152" t="s">
        <v>16</v>
      </c>
      <c r="C11" s="154" t="str">
        <f>C10</f>
        <v>Х</v>
      </c>
      <c r="D11" s="104" t="s">
        <v>110</v>
      </c>
      <c r="E11" s="104">
        <f>E12</f>
        <v>264154.34000000003</v>
      </c>
      <c r="F11" s="78" t="s">
        <v>565</v>
      </c>
      <c r="G11" s="38"/>
      <c r="H11" s="38"/>
      <c r="I11" s="38"/>
      <c r="J11" s="38"/>
      <c r="K11" s="36"/>
      <c r="L11" s="36"/>
      <c r="M11" s="36"/>
      <c r="N11" s="36"/>
      <c r="O11" s="36"/>
      <c r="P11" s="36"/>
    </row>
    <row r="12" spans="1:16" ht="57" customHeight="1" x14ac:dyDescent="0.3">
      <c r="A12" s="150" t="s">
        <v>550</v>
      </c>
      <c r="B12" s="151" t="s">
        <v>16</v>
      </c>
      <c r="C12" s="151" t="s">
        <v>530</v>
      </c>
      <c r="D12" s="154" t="s">
        <v>110</v>
      </c>
      <c r="E12" s="154">
        <v>264154.34000000003</v>
      </c>
      <c r="F12" s="78" t="s">
        <v>565</v>
      </c>
      <c r="G12" s="38"/>
      <c r="H12" s="38"/>
      <c r="I12" s="38"/>
      <c r="J12" s="38"/>
      <c r="K12" s="36"/>
      <c r="L12" s="36"/>
      <c r="M12" s="36"/>
      <c r="N12" s="36"/>
      <c r="O12" s="36"/>
      <c r="P12" s="36"/>
    </row>
    <row r="13" spans="1:16" ht="54" x14ac:dyDescent="0.3">
      <c r="A13" s="150" t="s">
        <v>531</v>
      </c>
      <c r="B13" s="151" t="s">
        <v>16</v>
      </c>
      <c r="C13" s="151" t="s">
        <v>532</v>
      </c>
      <c r="D13" s="154" t="s">
        <v>110</v>
      </c>
      <c r="E13" s="154">
        <f>E14</f>
        <v>264154.34000000003</v>
      </c>
      <c r="F13" s="78" t="s">
        <v>565</v>
      </c>
      <c r="G13" s="38"/>
      <c r="H13" s="38"/>
      <c r="I13" s="38"/>
      <c r="J13" s="38"/>
      <c r="K13" s="36"/>
      <c r="L13" s="36"/>
      <c r="M13" s="36"/>
      <c r="N13" s="36"/>
      <c r="O13" s="36"/>
      <c r="P13" s="36"/>
    </row>
    <row r="14" spans="1:16" ht="54" x14ac:dyDescent="0.3">
      <c r="A14" s="150" t="s">
        <v>533</v>
      </c>
      <c r="B14" s="151" t="s">
        <v>16</v>
      </c>
      <c r="C14" s="151" t="s">
        <v>534</v>
      </c>
      <c r="D14" s="154">
        <v>409300</v>
      </c>
      <c r="E14" s="154">
        <f>E15</f>
        <v>264154.34000000003</v>
      </c>
      <c r="F14" s="78" t="s">
        <v>566</v>
      </c>
      <c r="G14" s="38"/>
      <c r="H14" s="38"/>
      <c r="I14" s="38"/>
      <c r="J14" s="38"/>
      <c r="K14" s="36"/>
      <c r="L14" s="36"/>
      <c r="M14" s="36"/>
      <c r="N14" s="36"/>
      <c r="O14" s="36"/>
      <c r="P14" s="36"/>
    </row>
    <row r="15" spans="1:16" ht="72" x14ac:dyDescent="0.3">
      <c r="A15" s="150" t="s">
        <v>538</v>
      </c>
      <c r="B15" s="151" t="s">
        <v>16</v>
      </c>
      <c r="C15" s="151" t="s">
        <v>539</v>
      </c>
      <c r="D15" s="154">
        <f t="shared" ref="D15" si="0">D14</f>
        <v>409300</v>
      </c>
      <c r="E15" s="154">
        <v>264154.34000000003</v>
      </c>
      <c r="F15" s="78" t="s">
        <v>566</v>
      </c>
      <c r="G15" s="38"/>
      <c r="H15" s="38"/>
      <c r="I15" s="38"/>
      <c r="J15" s="38"/>
      <c r="K15" s="36"/>
      <c r="L15" s="36"/>
      <c r="M15" s="36"/>
      <c r="N15" s="36"/>
      <c r="O15" s="36"/>
      <c r="P15" s="36"/>
    </row>
    <row r="16" spans="1:16" ht="72" x14ac:dyDescent="0.3">
      <c r="A16" s="150" t="s">
        <v>535</v>
      </c>
      <c r="B16" s="151" t="s">
        <v>16</v>
      </c>
      <c r="C16" s="151" t="s">
        <v>536</v>
      </c>
      <c r="D16" s="154">
        <v>-409300</v>
      </c>
      <c r="E16" s="154" t="s">
        <v>110</v>
      </c>
      <c r="F16" s="78" t="s">
        <v>567</v>
      </c>
      <c r="G16" s="38"/>
      <c r="H16" s="38"/>
      <c r="I16" s="38"/>
      <c r="J16" s="38"/>
      <c r="K16" s="36"/>
      <c r="L16" s="36"/>
      <c r="M16" s="36"/>
      <c r="N16" s="36"/>
      <c r="O16" s="36"/>
      <c r="P16" s="36"/>
    </row>
    <row r="17" spans="1:256" ht="72" x14ac:dyDescent="0.3">
      <c r="A17" s="150" t="s">
        <v>540</v>
      </c>
      <c r="B17" s="151" t="s">
        <v>16</v>
      </c>
      <c r="C17" s="151" t="s">
        <v>541</v>
      </c>
      <c r="D17" s="154">
        <v>-409300</v>
      </c>
      <c r="E17" s="154" t="str">
        <f>E16</f>
        <v>-</v>
      </c>
      <c r="F17" s="78" t="s">
        <v>567</v>
      </c>
      <c r="G17" s="38"/>
      <c r="H17" s="38"/>
      <c r="I17" s="38"/>
      <c r="J17" s="38"/>
      <c r="K17" s="36"/>
      <c r="L17" s="36"/>
      <c r="M17" s="36"/>
      <c r="N17" s="36"/>
      <c r="O17" s="36"/>
      <c r="P17" s="36"/>
    </row>
    <row r="18" spans="1:256" ht="41.25" customHeight="1" x14ac:dyDescent="0.3">
      <c r="A18" s="128" t="s">
        <v>40</v>
      </c>
      <c r="B18" s="18" t="s">
        <v>17</v>
      </c>
      <c r="C18" s="78" t="s">
        <v>28</v>
      </c>
      <c r="D18" s="78" t="s">
        <v>110</v>
      </c>
      <c r="E18" s="104" t="s">
        <v>110</v>
      </c>
      <c r="F18" s="78" t="s">
        <v>110</v>
      </c>
      <c r="G18" s="39"/>
      <c r="H18" s="39"/>
      <c r="I18" s="39"/>
      <c r="J18" s="39"/>
      <c r="K18" s="36"/>
      <c r="L18" s="36"/>
      <c r="M18" s="36"/>
      <c r="N18" s="36"/>
      <c r="O18" s="36"/>
      <c r="P18" s="36"/>
    </row>
    <row r="19" spans="1:256" ht="49.5" customHeight="1" x14ac:dyDescent="0.3">
      <c r="A19" s="128" t="s">
        <v>551</v>
      </c>
      <c r="B19" s="18" t="s">
        <v>15</v>
      </c>
      <c r="C19" s="107" t="s">
        <v>537</v>
      </c>
      <c r="D19" s="78" t="s">
        <v>552</v>
      </c>
      <c r="E19" s="104">
        <f>E20</f>
        <v>-72442.399999999994</v>
      </c>
      <c r="F19" s="78" t="s">
        <v>568</v>
      </c>
      <c r="G19" s="39"/>
      <c r="H19" s="39"/>
      <c r="I19" s="39"/>
      <c r="J19" s="39"/>
      <c r="K19" s="36"/>
      <c r="L19" s="36"/>
      <c r="M19" s="36"/>
      <c r="N19" s="36"/>
      <c r="O19" s="36"/>
      <c r="P19" s="36"/>
    </row>
    <row r="20" spans="1:256" ht="60.75" customHeight="1" x14ac:dyDescent="0.3">
      <c r="A20" s="128" t="s">
        <v>553</v>
      </c>
      <c r="B20" s="18" t="s">
        <v>15</v>
      </c>
      <c r="C20" s="107" t="s">
        <v>113</v>
      </c>
      <c r="D20" s="104">
        <v>416100</v>
      </c>
      <c r="E20" s="104">
        <v>-72442.399999999994</v>
      </c>
      <c r="F20" s="155">
        <v>453967.3</v>
      </c>
      <c r="G20" s="39"/>
      <c r="H20" s="39"/>
      <c r="I20" s="39"/>
      <c r="J20" s="39"/>
      <c r="K20" s="36"/>
      <c r="L20" s="36"/>
      <c r="M20" s="36"/>
      <c r="N20" s="36"/>
      <c r="O20" s="36"/>
      <c r="P20" s="36"/>
    </row>
    <row r="21" spans="1:256" ht="39.75" customHeight="1" x14ac:dyDescent="0.3">
      <c r="A21" s="129" t="s">
        <v>554</v>
      </c>
      <c r="B21" s="18" t="s">
        <v>18</v>
      </c>
      <c r="C21" s="107" t="s">
        <v>114</v>
      </c>
      <c r="D21" s="156">
        <v>-13034600</v>
      </c>
      <c r="E21" s="157">
        <f>E23+E70</f>
        <v>-7023976.4699999997</v>
      </c>
      <c r="F21" s="78" t="s">
        <v>28</v>
      </c>
      <c r="G21" s="40"/>
      <c r="H21" s="40"/>
      <c r="I21" s="40"/>
      <c r="J21" s="40"/>
      <c r="K21" s="36"/>
      <c r="L21" s="36"/>
      <c r="M21" s="36"/>
      <c r="N21" s="36"/>
      <c r="O21" s="36"/>
      <c r="P21" s="36"/>
    </row>
    <row r="22" spans="1:256" ht="55.5" customHeight="1" x14ac:dyDescent="0.3">
      <c r="A22" s="129" t="s">
        <v>555</v>
      </c>
      <c r="B22" s="18" t="s">
        <v>18</v>
      </c>
      <c r="C22" s="107" t="s">
        <v>115</v>
      </c>
      <c r="D22" s="156">
        <f>D21</f>
        <v>-13034600</v>
      </c>
      <c r="E22" s="156">
        <f>E23</f>
        <v>-7023976.4699999997</v>
      </c>
      <c r="F22" s="78" t="s">
        <v>28</v>
      </c>
      <c r="G22" s="40"/>
      <c r="H22" s="40"/>
      <c r="I22" s="40"/>
      <c r="J22" s="40"/>
      <c r="K22" s="36"/>
      <c r="L22" s="36"/>
      <c r="M22" s="36"/>
      <c r="N22" s="36"/>
      <c r="O22" s="36"/>
      <c r="P22" s="36"/>
    </row>
    <row r="23" spans="1:256" ht="54" customHeight="1" x14ac:dyDescent="0.3">
      <c r="A23" s="129" t="s">
        <v>556</v>
      </c>
      <c r="B23" s="18" t="s">
        <v>18</v>
      </c>
      <c r="C23" s="107" t="s">
        <v>116</v>
      </c>
      <c r="D23" s="156">
        <f>D22</f>
        <v>-13034600</v>
      </c>
      <c r="E23" s="156">
        <f>E24</f>
        <v>-7023976.4699999997</v>
      </c>
      <c r="F23" s="153" t="s">
        <v>28</v>
      </c>
      <c r="G23" s="40"/>
      <c r="H23" s="40"/>
      <c r="I23" s="40"/>
      <c r="J23" s="40"/>
      <c r="K23" s="36"/>
      <c r="L23" s="36"/>
      <c r="M23" s="36"/>
      <c r="N23" s="36"/>
      <c r="O23" s="36"/>
      <c r="P23" s="36"/>
    </row>
    <row r="24" spans="1:256" ht="48.75" customHeight="1" x14ac:dyDescent="0.3">
      <c r="A24" s="129" t="s">
        <v>557</v>
      </c>
      <c r="B24" s="18" t="s">
        <v>18</v>
      </c>
      <c r="C24" s="107" t="s">
        <v>558</v>
      </c>
      <c r="D24" s="156">
        <f>D23</f>
        <v>-13034600</v>
      </c>
      <c r="E24" s="156">
        <v>-7023976.4699999997</v>
      </c>
      <c r="F24" s="78" t="s">
        <v>28</v>
      </c>
      <c r="G24" s="40"/>
      <c r="H24" s="40"/>
      <c r="I24" s="40"/>
      <c r="J24" s="40"/>
      <c r="K24" s="36"/>
      <c r="L24" s="36"/>
      <c r="M24" s="36"/>
      <c r="N24" s="36"/>
      <c r="O24" s="36"/>
      <c r="P24" s="36"/>
    </row>
    <row r="25" spans="1:256" ht="39.75" customHeight="1" x14ac:dyDescent="0.3">
      <c r="A25" s="129" t="s">
        <v>559</v>
      </c>
      <c r="B25" s="18" t="s">
        <v>19</v>
      </c>
      <c r="C25" s="107" t="s">
        <v>117</v>
      </c>
      <c r="D25" s="156">
        <f t="shared" ref="D25:E27" si="1">D26</f>
        <v>13450700</v>
      </c>
      <c r="E25" s="104">
        <f t="shared" si="1"/>
        <v>6951534.0700000003</v>
      </c>
      <c r="F25" s="153" t="s">
        <v>28</v>
      </c>
      <c r="G25" s="40"/>
      <c r="H25" s="40"/>
      <c r="I25" s="40"/>
      <c r="J25" s="40"/>
      <c r="K25" s="36"/>
      <c r="L25" s="36"/>
      <c r="M25" s="36"/>
      <c r="N25" s="36"/>
      <c r="O25" s="36"/>
      <c r="P25" s="36"/>
    </row>
    <row r="26" spans="1:256" ht="36.75" customHeight="1" x14ac:dyDescent="0.3">
      <c r="A26" s="129" t="s">
        <v>560</v>
      </c>
      <c r="B26" s="18" t="s">
        <v>19</v>
      </c>
      <c r="C26" s="107" t="s">
        <v>118</v>
      </c>
      <c r="D26" s="156">
        <f t="shared" si="1"/>
        <v>13450700</v>
      </c>
      <c r="E26" s="104">
        <f t="shared" si="1"/>
        <v>6951534.0700000003</v>
      </c>
      <c r="F26" s="78" t="s">
        <v>28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</row>
    <row r="27" spans="1:256" ht="36.75" customHeight="1" x14ac:dyDescent="0.3">
      <c r="A27" s="129" t="s">
        <v>561</v>
      </c>
      <c r="B27" s="18" t="s">
        <v>19</v>
      </c>
      <c r="C27" s="107" t="s">
        <v>119</v>
      </c>
      <c r="D27" s="156">
        <f t="shared" si="1"/>
        <v>13450700</v>
      </c>
      <c r="E27" s="104">
        <f t="shared" si="1"/>
        <v>6951534.0700000003</v>
      </c>
      <c r="F27" s="78" t="s">
        <v>28</v>
      </c>
      <c r="G27" s="40"/>
      <c r="H27" s="40"/>
      <c r="I27" s="40"/>
      <c r="J27" s="40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42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256" ht="40.5" customHeight="1" x14ac:dyDescent="0.3">
      <c r="A28" s="129" t="s">
        <v>562</v>
      </c>
      <c r="B28" s="18" t="s">
        <v>19</v>
      </c>
      <c r="C28" s="107" t="s">
        <v>563</v>
      </c>
      <c r="D28" s="104">
        <v>13450700</v>
      </c>
      <c r="E28" s="104">
        <v>6951534.0700000003</v>
      </c>
      <c r="F28" s="78" t="s">
        <v>28</v>
      </c>
      <c r="G28" s="40"/>
      <c r="H28" s="40"/>
      <c r="I28" s="40"/>
      <c r="J28" s="40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42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</row>
    <row r="29" spans="1:256" s="87" customFormat="1" ht="36.75" customHeight="1" x14ac:dyDescent="0.25">
      <c r="A29" s="40"/>
      <c r="B29" s="43"/>
      <c r="C29" s="43" t="s">
        <v>112</v>
      </c>
      <c r="D29" s="43"/>
      <c r="E29" s="43"/>
      <c r="F29" s="43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42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8" customHeight="1" x14ac:dyDescent="0.25">
      <c r="A30" s="170" t="s">
        <v>180</v>
      </c>
      <c r="B30" s="170"/>
      <c r="C30" s="170"/>
      <c r="D30" s="170"/>
      <c r="E30" s="170"/>
      <c r="F30" s="170"/>
      <c r="G30" s="40"/>
      <c r="H30" s="40"/>
      <c r="I30" s="40"/>
      <c r="J30" s="40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42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</row>
    <row r="31" spans="1:256" ht="15" customHeight="1" x14ac:dyDescent="0.25">
      <c r="A31" s="160"/>
      <c r="B31" s="160"/>
      <c r="C31" s="160"/>
      <c r="D31" s="160"/>
      <c r="E31" s="160"/>
      <c r="F31" s="160"/>
      <c r="G31" s="44"/>
      <c r="H31" s="44"/>
      <c r="I31" s="45"/>
      <c r="J31" s="45"/>
      <c r="K31" s="45"/>
      <c r="L31" s="45"/>
      <c r="M31" s="45"/>
      <c r="N31" s="4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45"/>
      <c r="AH31" s="45"/>
      <c r="AI31" s="45"/>
      <c r="AJ31" s="4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</row>
    <row r="32" spans="1:256" ht="25.5" hidden="1" customHeight="1" x14ac:dyDescent="0.3">
      <c r="A32" s="90"/>
      <c r="B32" s="90"/>
      <c r="C32" s="90"/>
      <c r="D32" s="90"/>
      <c r="E32" s="90"/>
      <c r="F32" s="90"/>
      <c r="G32" s="44"/>
      <c r="H32" s="4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7.75" hidden="1" customHeight="1" x14ac:dyDescent="0.3">
      <c r="A33" s="90"/>
      <c r="B33" s="90"/>
      <c r="C33" s="90"/>
      <c r="D33" s="90"/>
      <c r="E33" s="90"/>
      <c r="F33" s="90"/>
      <c r="G33" s="4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45"/>
      <c r="AS33" s="45"/>
      <c r="AT33" s="45"/>
      <c r="AU33" s="45"/>
      <c r="AV33" s="165"/>
      <c r="AW33" s="165"/>
      <c r="AX33" s="165"/>
      <c r="AY33" s="165"/>
      <c r="AZ33" s="165"/>
    </row>
    <row r="34" spans="1:52" ht="12.75" hidden="1" customHeight="1" x14ac:dyDescent="0.3">
      <c r="A34" s="90"/>
      <c r="B34" s="90"/>
      <c r="C34" s="90"/>
      <c r="D34" s="90"/>
      <c r="E34" s="90"/>
      <c r="F34" s="90"/>
      <c r="G34" s="44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45"/>
      <c r="AS34" s="45"/>
      <c r="AT34" s="45"/>
      <c r="AU34" s="45"/>
      <c r="AV34" s="164"/>
      <c r="AW34" s="164"/>
      <c r="AX34" s="164"/>
      <c r="AY34" s="164"/>
      <c r="AZ34" s="164"/>
    </row>
    <row r="35" spans="1:52" ht="12.75" hidden="1" customHeight="1" x14ac:dyDescent="0.3">
      <c r="A35" s="90"/>
      <c r="B35" s="90"/>
      <c r="C35" s="90"/>
      <c r="D35" s="90"/>
      <c r="E35" s="90"/>
      <c r="F35" s="90"/>
      <c r="G35" s="4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88"/>
      <c r="AS35" s="88"/>
      <c r="AT35" s="88"/>
      <c r="AU35" s="88"/>
      <c r="AV35" s="45"/>
      <c r="AW35" s="45"/>
      <c r="AX35" s="45"/>
      <c r="AY35" s="45"/>
      <c r="AZ35" s="45"/>
    </row>
    <row r="36" spans="1:52" ht="12.75" hidden="1" customHeight="1" x14ac:dyDescent="0.3">
      <c r="A36" s="90"/>
      <c r="B36" s="90"/>
      <c r="C36" s="90"/>
      <c r="D36" s="90"/>
      <c r="E36" s="90"/>
      <c r="F36" s="90"/>
      <c r="G36" s="44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45"/>
      <c r="AL36" s="45"/>
      <c r="AM36" s="45"/>
      <c r="AN36" s="4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</row>
    <row r="37" spans="1:52" ht="0.75" hidden="1" customHeight="1" x14ac:dyDescent="0.3">
      <c r="A37" s="90"/>
      <c r="B37" s="90"/>
      <c r="C37" s="90"/>
      <c r="D37" s="90"/>
      <c r="E37" s="90"/>
      <c r="F37" s="90"/>
      <c r="G37" s="4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45"/>
      <c r="AL37" s="45"/>
      <c r="AM37" s="45"/>
      <c r="AN37" s="45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</row>
    <row r="38" spans="1:52" ht="24.75" customHeight="1" x14ac:dyDescent="0.3">
      <c r="A38" s="91" t="s">
        <v>186</v>
      </c>
      <c r="B38" s="92"/>
      <c r="C38" s="93"/>
      <c r="D38" s="93"/>
      <c r="E38" s="93"/>
      <c r="F38" s="93"/>
      <c r="G38" s="44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6"/>
      <c r="AV38" s="45"/>
      <c r="AW38" s="45"/>
      <c r="AX38" s="45"/>
      <c r="AY38" s="45"/>
      <c r="AZ38" s="45"/>
    </row>
    <row r="39" spans="1:52" ht="20.25" x14ac:dyDescent="0.3">
      <c r="A39" s="94" t="s">
        <v>128</v>
      </c>
      <c r="B39" s="92"/>
      <c r="C39" s="93"/>
      <c r="D39" s="93"/>
      <c r="E39" s="93"/>
      <c r="F39" s="93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</row>
    <row r="40" spans="1:52" ht="20.25" x14ac:dyDescent="0.3">
      <c r="A40" s="91" t="s">
        <v>182</v>
      </c>
      <c r="B40" s="92"/>
      <c r="C40" s="93"/>
      <c r="D40" s="93"/>
      <c r="E40" s="93"/>
      <c r="F40" s="93"/>
    </row>
    <row r="41" spans="1:52" x14ac:dyDescent="0.25">
      <c r="A41" s="24"/>
      <c r="B41" s="47"/>
      <c r="C41" s="30"/>
      <c r="D41" s="30"/>
      <c r="E41" s="30"/>
      <c r="F41" s="30"/>
    </row>
    <row r="42" spans="1:52" x14ac:dyDescent="0.25">
      <c r="A42" s="24"/>
      <c r="B42" s="47"/>
      <c r="C42" s="30"/>
      <c r="D42" s="30"/>
      <c r="E42" s="30"/>
      <c r="F42" s="30"/>
    </row>
    <row r="43" spans="1:52" x14ac:dyDescent="0.25">
      <c r="A43" s="24" t="s">
        <v>575</v>
      </c>
      <c r="B43" s="47"/>
      <c r="C43" s="30"/>
      <c r="D43" s="30"/>
      <c r="E43" s="30"/>
      <c r="F43" s="30"/>
    </row>
    <row r="44" spans="1:52" x14ac:dyDescent="0.25">
      <c r="A44" s="48"/>
      <c r="B44" s="47"/>
      <c r="C44" s="30"/>
      <c r="D44" s="30"/>
      <c r="E44" s="30"/>
      <c r="F44" s="30"/>
    </row>
    <row r="45" spans="1:52" x14ac:dyDescent="0.25">
      <c r="A45" s="48"/>
      <c r="B45" s="47"/>
      <c r="C45" s="30"/>
      <c r="D45" s="30"/>
      <c r="E45" s="30"/>
      <c r="F45" s="30"/>
    </row>
    <row r="46" spans="1:52" x14ac:dyDescent="0.25">
      <c r="A46" s="48"/>
      <c r="B46" s="47"/>
      <c r="C46" s="30"/>
      <c r="D46" s="30"/>
      <c r="E46" s="30"/>
      <c r="F46" s="30"/>
    </row>
    <row r="47" spans="1:52" x14ac:dyDescent="0.25">
      <c r="A47" s="48"/>
      <c r="B47" s="47"/>
      <c r="C47" s="30"/>
      <c r="D47" s="30"/>
      <c r="E47" s="30"/>
      <c r="F47" s="30"/>
    </row>
    <row r="48" spans="1:52" x14ac:dyDescent="0.25">
      <c r="A48" s="48"/>
      <c r="B48" s="47"/>
      <c r="C48" s="30"/>
      <c r="D48" s="30"/>
      <c r="E48" s="30"/>
      <c r="F48" s="30"/>
    </row>
    <row r="49" spans="1:4" x14ac:dyDescent="0.25">
      <c r="A49" s="24"/>
      <c r="B49" s="24"/>
      <c r="C49" s="49"/>
      <c r="D49" s="50"/>
    </row>
    <row r="50" spans="1:4" x14ac:dyDescent="0.25">
      <c r="A50" s="24"/>
      <c r="B50" s="24"/>
      <c r="C50" s="49"/>
      <c r="D50" s="50"/>
    </row>
    <row r="51" spans="1:4" x14ac:dyDescent="0.25">
      <c r="A51" s="24"/>
      <c r="B51" s="24"/>
      <c r="C51" s="49"/>
      <c r="D51" s="50"/>
    </row>
    <row r="52" spans="1:4" x14ac:dyDescent="0.25">
      <c r="A52" s="24"/>
      <c r="B52" s="24"/>
      <c r="C52" s="49"/>
      <c r="D52" s="50"/>
    </row>
    <row r="53" spans="1:4" x14ac:dyDescent="0.25">
      <c r="A53" s="24"/>
      <c r="B53" s="24"/>
      <c r="C53" s="49"/>
      <c r="D53" s="50"/>
    </row>
    <row r="54" spans="1:4" x14ac:dyDescent="0.25">
      <c r="A54" s="24"/>
      <c r="B54" s="24"/>
      <c r="C54" s="49"/>
      <c r="D54" s="50"/>
    </row>
    <row r="55" spans="1:4" x14ac:dyDescent="0.25">
      <c r="A55" s="24"/>
      <c r="B55" s="24"/>
      <c r="C55" s="49"/>
      <c r="D55" s="50"/>
    </row>
    <row r="56" spans="1:4" x14ac:dyDescent="0.25">
      <c r="A56" s="24"/>
      <c r="B56" s="24"/>
      <c r="C56" s="49"/>
      <c r="D56" s="50"/>
    </row>
    <row r="57" spans="1:4" x14ac:dyDescent="0.25">
      <c r="A57" s="24"/>
      <c r="B57" s="24"/>
      <c r="C57" s="49"/>
      <c r="D57" s="50"/>
    </row>
    <row r="58" spans="1:4" x14ac:dyDescent="0.25">
      <c r="A58" s="24"/>
      <c r="B58" s="24"/>
      <c r="C58" s="49"/>
      <c r="D58" s="50"/>
    </row>
    <row r="59" spans="1:4" x14ac:dyDescent="0.25">
      <c r="A59" s="24"/>
      <c r="B59" s="24"/>
      <c r="C59" s="49"/>
      <c r="D59" s="50"/>
    </row>
    <row r="60" spans="1:4" x14ac:dyDescent="0.25">
      <c r="A60" s="24"/>
      <c r="B60" s="24"/>
      <c r="C60" s="49"/>
      <c r="D60" s="50"/>
    </row>
    <row r="61" spans="1:4" x14ac:dyDescent="0.25">
      <c r="A61" s="24"/>
      <c r="B61" s="24"/>
      <c r="C61" s="49"/>
      <c r="D61" s="50"/>
    </row>
    <row r="62" spans="1:4" x14ac:dyDescent="0.25">
      <c r="A62" s="24"/>
      <c r="B62" s="24"/>
      <c r="C62" s="49"/>
      <c r="D62" s="50"/>
    </row>
    <row r="63" spans="1:4" x14ac:dyDescent="0.25">
      <c r="A63" s="24"/>
      <c r="B63" s="24"/>
      <c r="C63" s="49"/>
      <c r="D63" s="50"/>
    </row>
    <row r="64" spans="1:4" x14ac:dyDescent="0.25">
      <c r="A64" s="24"/>
      <c r="B64" s="24"/>
      <c r="C64" s="49"/>
      <c r="D64" s="50"/>
    </row>
    <row r="65" spans="1:4" x14ac:dyDescent="0.25">
      <c r="A65" s="24"/>
      <c r="B65" s="24"/>
      <c r="C65" s="49"/>
      <c r="D65" s="50"/>
    </row>
    <row r="66" spans="1:4" x14ac:dyDescent="0.25">
      <c r="A66" s="24"/>
      <c r="B66" s="24"/>
      <c r="C66" s="49"/>
      <c r="D66" s="50"/>
    </row>
    <row r="67" spans="1:4" x14ac:dyDescent="0.25">
      <c r="A67" s="24"/>
      <c r="B67" s="24"/>
      <c r="C67" s="49"/>
      <c r="D67" s="50"/>
    </row>
    <row r="68" spans="1:4" x14ac:dyDescent="0.25">
      <c r="A68" s="24"/>
      <c r="B68" s="24"/>
      <c r="C68" s="49"/>
      <c r="D68" s="50"/>
    </row>
    <row r="69" spans="1:4" x14ac:dyDescent="0.25">
      <c r="A69" s="24"/>
    </row>
    <row r="71" spans="1:4" x14ac:dyDescent="0.25">
      <c r="A71" s="49"/>
      <c r="B71" s="49"/>
      <c r="C71" s="32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Бухгалтерия</cp:lastModifiedBy>
  <cp:lastPrinted>2015-10-08T10:25:51Z</cp:lastPrinted>
  <dcterms:created xsi:type="dcterms:W3CDTF">1999-06-18T11:49:53Z</dcterms:created>
  <dcterms:modified xsi:type="dcterms:W3CDTF">2015-10-22T08:29:41Z</dcterms:modified>
</cp:coreProperties>
</file>