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'Лист1'!$3:$3</definedName>
    <definedName name="_xlnm.Print_Area" localSheetId="0">'Лист1'!$A$1:$H$73</definedName>
  </definedNames>
  <calcPr fullCalcOnLoad="1"/>
</workbook>
</file>

<file path=xl/sharedStrings.xml><?xml version="1.0" encoding="utf-8"?>
<sst xmlns="http://schemas.openxmlformats.org/spreadsheetml/2006/main" count="81" uniqueCount="70">
  <si>
    <t>Наименование</t>
  </si>
  <si>
    <t>ОБЩЕГОСУДАРСТВЕННЫЕ ВОПРОСЫ</t>
  </si>
  <si>
    <t>ЖИЛИЩНО-КОММУНАЛЬНОЕ ХОЗЯЙСТВО</t>
  </si>
  <si>
    <t>Коммунальное хозяйство</t>
  </si>
  <si>
    <t>НАЦИОНАЛЬНАЯ БЕЗОПАСНОСТЬ И ПРАВООХРАНИТЕЛЬНАЯ ДЕЯТЕЛЬНОСТЬ</t>
  </si>
  <si>
    <t>РАСХОДЫ</t>
  </si>
  <si>
    <t xml:space="preserve">В том числе: </t>
  </si>
  <si>
    <t>за счет собственных доходов</t>
  </si>
  <si>
    <t>за счет целевой финансовой помощи</t>
  </si>
  <si>
    <t>в том числе</t>
  </si>
  <si>
    <t>Целевые остатки</t>
  </si>
  <si>
    <t>Нецелевые</t>
  </si>
  <si>
    <t>ИСТОЧНИКИ ФИНАНСИРОВАНИЯ ДЕФИЦИТА БЮДЖЕТА</t>
  </si>
  <si>
    <t xml:space="preserve">БЕЗВОЗМЕЗДНЫЕ ПЕРЕЧИСЛЕНИЯ </t>
  </si>
  <si>
    <t>в том числе:</t>
  </si>
  <si>
    <t xml:space="preserve">Субвенции </t>
  </si>
  <si>
    <t>ИТОГО ДОХОДОВ</t>
  </si>
  <si>
    <t>Национальная оборона</t>
  </si>
  <si>
    <t>Мобилизационная и вневойсковая подготовка</t>
  </si>
  <si>
    <t>Дотация</t>
  </si>
  <si>
    <t>Изменение остатков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</si>
  <si>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</si>
  <si>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</si>
  <si>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</si>
  <si>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</si>
  <si>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</si>
  <si>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</si>
  <si>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 xml:space="preserve">Культура </t>
  </si>
  <si>
    <t>Физическая культура и спорт</t>
  </si>
  <si>
    <t>Иные межбюджетные трансферты</t>
  </si>
  <si>
    <t>Прочие безвозмездные перечисления</t>
  </si>
  <si>
    <t>РЕЗУЛЬТАТ ИСПОЛНЕНИЯ БЮДЖЕТА ,                                                         дефицит (-), профицит (+)</t>
  </si>
  <si>
    <t>Другие вопросы в области жилищно-коммунального хозяйства</t>
  </si>
  <si>
    <t>% вып к год. плану</t>
  </si>
  <si>
    <t xml:space="preserve">Налоговые и неналоговые доходы, всего </t>
  </si>
  <si>
    <t>Налог на доходы физическихх лиц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</si>
  <si>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</si>
  <si>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</si>
  <si>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Налог на имущество физических лиц</t>
  </si>
  <si>
    <t>Транспортный налог</t>
  </si>
  <si>
    <t>Земельный налог</t>
  </si>
  <si>
    <t>Государственная пошлина</t>
  </si>
  <si>
    <t>Доходы от продажи земли</t>
  </si>
  <si>
    <t>Прочие неналоговые доходы</t>
  </si>
  <si>
    <t>Возврат целевых остатков межбюджетных трансфертов из бюджетов поселений</t>
  </si>
  <si>
    <t>Земельный налог по обязательствам прошлых лет</t>
  </si>
  <si>
    <t>Арендная плата за земли</t>
  </si>
  <si>
    <t>Арендная плата за имущество</t>
  </si>
  <si>
    <t>Жилищное хозяйство</t>
  </si>
  <si>
    <t>КУЛЬТУРА, КИНЕМАТОГРАФИЯ</t>
  </si>
  <si>
    <t>Массовый спорт</t>
  </si>
  <si>
    <t>ДОХОДЫ</t>
  </si>
  <si>
    <t>ИТОГО РАСХОДОВ:</t>
  </si>
  <si>
    <t>Межбюджетные трансферты</t>
  </si>
  <si>
    <t xml:space="preserve">Остатки на едином счете бюджета на 01.01.12 г. </t>
  </si>
  <si>
    <t>в тыс. рублей</t>
  </si>
  <si>
    <t>Доходы от использования имущества, находящегося в государственной и муниципальной собственности</t>
  </si>
  <si>
    <t>Факт  2011г</t>
  </si>
  <si>
    <t>Факт на 01.01. 2013</t>
  </si>
  <si>
    <t>Недоимка на 01.01.2013</t>
  </si>
  <si>
    <t>Первонач  план 2012г</t>
  </si>
  <si>
    <t>Уточ. план на 2012 г.</t>
  </si>
  <si>
    <t xml:space="preserve">Остатки на едином счете бюджета на 01.01.13 г. </t>
  </si>
  <si>
    <t>Информация по исполнению бюджета Углеродовского городского  поселения  за 2012год</t>
  </si>
  <si>
    <t>Обеспечение проведения выборов и референдумов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</si>
  <si>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</si>
  <si>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</si>
  <si>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</si>
  <si>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Недоимка на 01.01.2012</t>
  </si>
  <si>
    <t>х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</si>
</sst>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00"/>
    <numFmt numFmtId="169" formatCode="0.0000"/>
    <numFmt numFmtId="170" formatCode="0.000"/>
    <numFmt numFmtId="171" formatCode="#,##0.0"/>
  </numFmts>
  <fonts count="55">
    <font>
      <sz val="10"/>
      <name val="Arial Cyr"/>
      <family val="0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sz val="9"/>
      <name val="Times New Roman"/>
      <family val="1"/>
    </font>
    <font>
      <b/>
      <sz val="12"/>
      <color indexed="63"/>
      <name val="Arial Cyr"/>
      <family val="0"/>
    </font>
    <font>
      <b/>
      <sz val="14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171" fontId="7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167" fontId="8" fillId="0" borderId="10" xfId="0" applyNumberFormat="1" applyFont="1" applyBorder="1" applyAlignment="1">
      <alignment horizontal="right" vertical="center" wrapText="1"/>
    </xf>
    <xf numFmtId="167" fontId="9" fillId="0" borderId="13" xfId="0" applyNumberFormat="1" applyFont="1" applyBorder="1" applyAlignment="1">
      <alignment horizontal="right" vertical="center" wrapText="1"/>
    </xf>
    <xf numFmtId="167" fontId="9" fillId="0" borderId="10" xfId="0" applyNumberFormat="1" applyFont="1" applyBorder="1" applyAlignment="1">
      <alignment horizontal="right" vertical="center" wrapText="1"/>
    </xf>
    <xf numFmtId="167" fontId="8" fillId="0" borderId="13" xfId="0" applyNumberFormat="1" applyFont="1" applyBorder="1" applyAlignment="1">
      <alignment horizontal="right" vertical="center" wrapText="1"/>
    </xf>
    <xf numFmtId="167" fontId="8" fillId="0" borderId="13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1" fontId="0" fillId="0" borderId="10" xfId="0" applyNumberFormat="1" applyBorder="1" applyAlignment="1">
      <alignment vertical="center" wrapText="1"/>
    </xf>
    <xf numFmtId="171" fontId="0" fillId="0" borderId="14" xfId="0" applyNumberForma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71" fontId="7" fillId="0" borderId="10" xfId="0" applyNumberFormat="1" applyFont="1" applyBorder="1" applyAlignment="1">
      <alignment vertical="center" wrapText="1"/>
    </xf>
    <xf numFmtId="167" fontId="7" fillId="0" borderId="14" xfId="0" applyNumberFormat="1" applyFont="1" applyBorder="1" applyAlignment="1">
      <alignment horizontal="right" vertical="center" wrapText="1"/>
    </xf>
    <xf numFmtId="167" fontId="7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167" fontId="12" fillId="0" borderId="10" xfId="0" applyNumberFormat="1" applyFont="1" applyBorder="1" applyAlignment="1">
      <alignment horizontal="right" vertical="center" wrapText="1"/>
    </xf>
    <xf numFmtId="171" fontId="16" fillId="0" borderId="0" xfId="0" applyNumberFormat="1" applyFont="1" applyAlignment="1">
      <alignment vertical="center" wrapText="1"/>
    </xf>
    <xf numFmtId="167" fontId="12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171" fontId="0" fillId="0" borderId="0" xfId="0" applyNumberFormat="1" applyAlignment="1">
      <alignment vertical="center" wrapText="1"/>
    </xf>
    <xf numFmtId="0" fontId="0" fillId="0" borderId="0" xfId="0" applyBorder="1" applyAlignment="1">
      <alignment vertical="center" wrapText="1"/>
    </xf>
    <xf numFmtId="167" fontId="7" fillId="0" borderId="0" xfId="0" applyNumberFormat="1" applyFont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18" fillId="32" borderId="0" xfId="0" applyFont="1" applyFill="1" applyAlignment="1">
      <alignment vertical="center" wrapText="1"/>
    </xf>
    <xf numFmtId="0" fontId="5" fillId="0" borderId="11" xfId="0" applyFont="1" applyBorder="1" applyAlignment="1">
      <alignment vertical="center" wrapText="1"/>
    </xf>
    <xf numFmtId="167" fontId="9" fillId="0" borderId="13" xfId="0" applyNumberFormat="1" applyFont="1" applyBorder="1" applyAlignment="1">
      <alignment horizontal="right" vertical="center" wrapText="1"/>
    </xf>
    <xf numFmtId="167" fontId="12" fillId="33" borderId="14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 wrapText="1"/>
    </xf>
    <xf numFmtId="171" fontId="0" fillId="0" borderId="12" xfId="0" applyNumberFormat="1" applyFill="1" applyBorder="1" applyAlignment="1">
      <alignment vertical="center" wrapText="1"/>
    </xf>
    <xf numFmtId="171" fontId="0" fillId="0" borderId="12" xfId="0" applyNumberFormat="1" applyBorder="1" applyAlignment="1">
      <alignment vertical="center" wrapText="1"/>
    </xf>
    <xf numFmtId="167" fontId="5" fillId="0" borderId="13" xfId="0" applyNumberFormat="1" applyFont="1" applyBorder="1" applyAlignment="1">
      <alignment vertical="center" wrapText="1"/>
    </xf>
    <xf numFmtId="167" fontId="4" fillId="0" borderId="13" xfId="0" applyNumberFormat="1" applyFont="1" applyBorder="1" applyAlignment="1">
      <alignment vertical="center" wrapText="1"/>
    </xf>
    <xf numFmtId="167" fontId="4" fillId="0" borderId="13" xfId="0" applyNumberFormat="1" applyFont="1" applyBorder="1" applyAlignment="1">
      <alignment vertical="center" wrapText="1"/>
    </xf>
    <xf numFmtId="167" fontId="17" fillId="0" borderId="13" xfId="0" applyNumberFormat="1" applyFont="1" applyBorder="1" applyAlignment="1">
      <alignment vertical="center" wrapText="1"/>
    </xf>
    <xf numFmtId="167" fontId="5" fillId="0" borderId="13" xfId="0" applyNumberFormat="1" applyFont="1" applyBorder="1" applyAlignment="1">
      <alignment vertical="center" wrapText="1"/>
    </xf>
    <xf numFmtId="167" fontId="5" fillId="0" borderId="14" xfId="0" applyNumberFormat="1" applyFont="1" applyFill="1" applyBorder="1" applyAlignment="1">
      <alignment vertical="center" wrapText="1"/>
    </xf>
    <xf numFmtId="167" fontId="0" fillId="0" borderId="14" xfId="0" applyNumberFormat="1" applyBorder="1" applyAlignment="1">
      <alignment horizontal="right" vertical="center" wrapText="1"/>
    </xf>
    <xf numFmtId="167" fontId="0" fillId="0" borderId="10" xfId="0" applyNumberFormat="1" applyBorder="1" applyAlignment="1">
      <alignment horizontal="right" vertical="center" wrapText="1"/>
    </xf>
    <xf numFmtId="167" fontId="11" fillId="0" borderId="14" xfId="0" applyNumberFormat="1" applyFont="1" applyFill="1" applyBorder="1" applyAlignment="1">
      <alignment vertical="center" wrapText="1"/>
    </xf>
    <xf numFmtId="167" fontId="12" fillId="0" borderId="14" xfId="0" applyNumberFormat="1" applyFont="1" applyBorder="1" applyAlignment="1">
      <alignment horizontal="right" vertical="center" wrapText="1"/>
    </xf>
    <xf numFmtId="167" fontId="1" fillId="0" borderId="14" xfId="0" applyNumberFormat="1" applyFont="1" applyFill="1" applyBorder="1" applyAlignment="1">
      <alignment vertical="center" wrapText="1"/>
    </xf>
    <xf numFmtId="167" fontId="16" fillId="0" borderId="14" xfId="0" applyNumberFormat="1" applyFont="1" applyBorder="1" applyAlignment="1">
      <alignment horizontal="right" vertical="center" wrapText="1"/>
    </xf>
    <xf numFmtId="167" fontId="16" fillId="0" borderId="10" xfId="0" applyNumberFormat="1" applyFont="1" applyBorder="1" applyAlignment="1">
      <alignment horizontal="right" vertical="center" wrapText="1"/>
    </xf>
    <xf numFmtId="167" fontId="6" fillId="0" borderId="14" xfId="0" applyNumberFormat="1" applyFont="1" applyFill="1" applyBorder="1" applyAlignment="1">
      <alignment vertical="center" wrapText="1"/>
    </xf>
    <xf numFmtId="167" fontId="7" fillId="0" borderId="10" xfId="0" applyNumberFormat="1" applyFont="1" applyFill="1" applyBorder="1" applyAlignment="1">
      <alignment horizontal="right" vertical="center" wrapText="1"/>
    </xf>
    <xf numFmtId="167" fontId="5" fillId="0" borderId="14" xfId="0" applyNumberFormat="1" applyFont="1" applyFill="1" applyBorder="1" applyAlignment="1">
      <alignment vertical="center" wrapText="1"/>
    </xf>
    <xf numFmtId="167" fontId="0" fillId="0" borderId="14" xfId="0" applyNumberFormat="1" applyFont="1" applyBorder="1" applyAlignment="1">
      <alignment horizontal="right" vertical="center" wrapText="1"/>
    </xf>
    <xf numFmtId="167" fontId="0" fillId="0" borderId="10" xfId="0" applyNumberFormat="1" applyFont="1" applyFill="1" applyBorder="1" applyAlignment="1">
      <alignment horizontal="right" vertical="center" wrapText="1"/>
    </xf>
    <xf numFmtId="167" fontId="13" fillId="0" borderId="14" xfId="0" applyNumberFormat="1" applyFont="1" applyFill="1" applyBorder="1" applyAlignment="1">
      <alignment vertical="center" wrapText="1"/>
    </xf>
    <xf numFmtId="167" fontId="20" fillId="0" borderId="14" xfId="0" applyNumberFormat="1" applyFont="1" applyFill="1" applyBorder="1" applyAlignment="1">
      <alignment vertical="center" wrapText="1"/>
    </xf>
    <xf numFmtId="167" fontId="7" fillId="33" borderId="10" xfId="0" applyNumberFormat="1" applyFont="1" applyFill="1" applyBorder="1" applyAlignment="1">
      <alignment horizontal="right" vertical="center" wrapText="1"/>
    </xf>
    <xf numFmtId="167" fontId="0" fillId="0" borderId="10" xfId="0" applyNumberFormat="1" applyFont="1" applyBorder="1" applyAlignment="1">
      <alignment horizontal="right" vertical="center" wrapText="1"/>
    </xf>
    <xf numFmtId="167" fontId="20" fillId="0" borderId="10" xfId="0" applyNumberFormat="1" applyFont="1" applyFill="1" applyBorder="1" applyAlignment="1">
      <alignment vertical="center" wrapText="1"/>
    </xf>
    <xf numFmtId="167" fontId="0" fillId="0" borderId="1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171" fontId="7" fillId="0" borderId="10" xfId="0" applyNumberFormat="1" applyFont="1" applyFill="1" applyBorder="1" applyAlignment="1">
      <alignment horizontal="center" vertical="center" wrapText="1"/>
    </xf>
    <xf numFmtId="171" fontId="7" fillId="0" borderId="10" xfId="0" applyNumberFormat="1" applyFont="1" applyFill="1" applyBorder="1" applyAlignment="1">
      <alignment vertical="center" wrapText="1"/>
    </xf>
    <xf numFmtId="171" fontId="0" fillId="0" borderId="10" xfId="0" applyNumberFormat="1" applyFill="1" applyBorder="1" applyAlignment="1">
      <alignment vertical="center" wrapText="1"/>
    </xf>
    <xf numFmtId="171" fontId="7" fillId="0" borderId="10" xfId="0" applyNumberFormat="1" applyFont="1" applyFill="1" applyBorder="1" applyAlignment="1">
      <alignment vertical="center" wrapText="1"/>
    </xf>
    <xf numFmtId="171" fontId="0" fillId="0" borderId="0" xfId="0" applyNumberFormat="1" applyFill="1" applyAlignment="1">
      <alignment vertical="center" wrapText="1"/>
    </xf>
    <xf numFmtId="171" fontId="0" fillId="0" borderId="12" xfId="0" applyNumberFormat="1" applyBorder="1" applyAlignment="1">
      <alignment horizontal="right" vertical="center" wrapText="1"/>
    </xf>
    <xf numFmtId="171" fontId="0" fillId="0" borderId="10" xfId="0" applyNumberFormat="1" applyBorder="1" applyAlignment="1">
      <alignment horizontal="right" vertical="center" wrapText="1"/>
    </xf>
    <xf numFmtId="171" fontId="0" fillId="0" borderId="10" xfId="0" applyNumberFormat="1" applyFill="1" applyBorder="1" applyAlignment="1">
      <alignment horizontal="righ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="75" zoomScaleSheetLayoutView="75" zoomScalePageLayoutView="0" workbookViewId="0" topLeftCell="A1">
      <pane xSplit="3" ySplit="4" topLeftCell="D6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74" sqref="A74:IV114"/>
    </sheetView>
  </sheetViews>
  <sheetFormatPr defaultColWidth="9.00390625" defaultRowHeight="12.75"/>
  <cols>
    <col min="1" max="1" width="57.125" style="29" customWidth="1"/>
    <col min="2" max="5" width="13.875" style="29" customWidth="1"/>
    <col min="6" max="6" width="10.25390625" style="29" customWidth="1"/>
    <col min="7" max="7" width="11.625" style="29" customWidth="1"/>
    <col min="8" max="8" width="12.125" style="84" customWidth="1"/>
    <col min="9" max="9" width="4.00390625" style="29" customWidth="1"/>
    <col min="10" max="16384" width="9.125" style="29" customWidth="1"/>
  </cols>
  <sheetData>
    <row r="1" spans="1:8" s="28" customFormat="1" ht="30" customHeight="1">
      <c r="A1" s="96" t="s">
        <v>63</v>
      </c>
      <c r="B1" s="96"/>
      <c r="C1" s="96"/>
      <c r="D1" s="96"/>
      <c r="E1" s="96"/>
      <c r="F1" s="96"/>
      <c r="G1" s="96"/>
      <c r="H1" s="96"/>
    </row>
    <row r="2" ht="32.25" customHeight="1">
      <c r="H2" s="29" t="s">
        <v>55</v>
      </c>
    </row>
    <row r="3" spans="1:8" s="31" customFormat="1" ht="57.75" customHeight="1">
      <c r="A3" s="30" t="s">
        <v>0</v>
      </c>
      <c r="B3" s="30" t="s">
        <v>57</v>
      </c>
      <c r="C3" s="30" t="s">
        <v>60</v>
      </c>
      <c r="D3" s="1" t="s">
        <v>61</v>
      </c>
      <c r="E3" s="1" t="s">
        <v>58</v>
      </c>
      <c r="F3" s="1" t="s">
        <v>33</v>
      </c>
      <c r="G3" s="80" t="s">
        <v>68</v>
      </c>
      <c r="H3" s="80" t="s">
        <v>59</v>
      </c>
    </row>
    <row r="4" spans="1:8" s="31" customFormat="1" ht="28.5" customHeight="1">
      <c r="A4" s="90" t="s">
        <v>51</v>
      </c>
      <c r="B4" s="91"/>
      <c r="C4" s="91"/>
      <c r="D4" s="91"/>
      <c r="E4" s="91"/>
      <c r="F4" s="91"/>
      <c r="G4" s="91"/>
      <c r="H4" s="92"/>
    </row>
    <row r="5" spans="1:10" ht="16.5" customHeight="1">
      <c r="A5" s="21" t="s">
        <v>34</v>
      </c>
      <c r="B5" s="2">
        <f>B6+B7+B8+B9+B10+B11+B12+B13+B14+B18+B19+B20</f>
        <v>827.1</v>
      </c>
      <c r="C5" s="2">
        <f>C6+C7+C8+C9+C11+C12+C13+C14+C18+C19+C20</f>
        <v>1274.1</v>
      </c>
      <c r="D5" s="2">
        <f>D6+D7+D8+D9+D11+D12+D13+D14+D18+D19+D20</f>
        <v>1284.1</v>
      </c>
      <c r="E5" s="2">
        <f>E6+E7+E8+E9+E11+E12+E13+E14+E18+E19+E20</f>
        <v>1043.6</v>
      </c>
      <c r="F5" s="2">
        <f aca="true" t="shared" si="0" ref="F5:F11">E5/D5*100</f>
        <v>81.27092905536952</v>
      </c>
      <c r="G5" s="81">
        <f>G6+G7+G8+G9+G11+G12+G13+G16+G17+G18+G19+G20</f>
        <v>115.4</v>
      </c>
      <c r="H5" s="81">
        <f>H6+H7+H8+H9+H11+H12+H13+H16+H17+H18+H19+H20</f>
        <v>237.60000000000002</v>
      </c>
      <c r="J5" s="44"/>
    </row>
    <row r="6" spans="1:10" ht="19.5" customHeight="1">
      <c r="A6" s="22" t="s">
        <v>35</v>
      </c>
      <c r="B6" s="32">
        <v>181.2</v>
      </c>
      <c r="C6" s="53">
        <v>247.8</v>
      </c>
      <c r="D6" s="32">
        <v>247.8</v>
      </c>
      <c r="E6" s="32">
        <v>231.9</v>
      </c>
      <c r="F6" s="32">
        <f t="shared" si="0"/>
        <v>93.58353510895884</v>
      </c>
      <c r="G6" s="32">
        <v>0</v>
      </c>
      <c r="H6" s="82">
        <v>0.1</v>
      </c>
      <c r="J6" s="44"/>
    </row>
    <row r="7" spans="1:10" ht="40.5" customHeight="1">
      <c r="A7" s="20" t="s">
        <v>36</v>
      </c>
      <c r="B7" s="32">
        <v>0.1</v>
      </c>
      <c r="C7" s="54">
        <v>0</v>
      </c>
      <c r="D7" s="32">
        <v>0</v>
      </c>
      <c r="E7" s="32">
        <v>14.2</v>
      </c>
      <c r="F7" s="32">
        <v>0</v>
      </c>
      <c r="G7" s="32">
        <v>0</v>
      </c>
      <c r="H7" s="82">
        <v>0</v>
      </c>
      <c r="J7" s="44"/>
    </row>
    <row r="8" spans="1:10" ht="39" customHeight="1">
      <c r="A8" s="20" t="s">
        <v>37</v>
      </c>
      <c r="B8" s="32">
        <v>0.5</v>
      </c>
      <c r="C8" s="54">
        <v>0</v>
      </c>
      <c r="D8" s="32">
        <v>0</v>
      </c>
      <c r="E8" s="32">
        <v>0.8</v>
      </c>
      <c r="F8" s="32">
        <v>0</v>
      </c>
      <c r="G8" s="32">
        <v>0</v>
      </c>
      <c r="H8" s="82">
        <v>0</v>
      </c>
      <c r="J8" s="44"/>
    </row>
    <row r="9" spans="1:10" ht="21" customHeight="1">
      <c r="A9" s="20" t="s">
        <v>38</v>
      </c>
      <c r="B9" s="32">
        <v>40</v>
      </c>
      <c r="C9" s="54">
        <v>110.6</v>
      </c>
      <c r="D9" s="32">
        <v>110.6</v>
      </c>
      <c r="E9" s="32">
        <v>101.4</v>
      </c>
      <c r="F9" s="32">
        <f>E9/D9*100</f>
        <v>91.68173598553346</v>
      </c>
      <c r="G9" s="32">
        <v>25.7</v>
      </c>
      <c r="H9" s="82">
        <v>33.4</v>
      </c>
      <c r="J9" s="44"/>
    </row>
    <row r="10" spans="1:10" ht="15.75" customHeight="1">
      <c r="A10" s="20" t="s">
        <v>39</v>
      </c>
      <c r="B10" s="32">
        <v>111.5</v>
      </c>
      <c r="C10" s="85" t="s">
        <v>69</v>
      </c>
      <c r="D10" s="86" t="s">
        <v>69</v>
      </c>
      <c r="E10" s="86" t="s">
        <v>69</v>
      </c>
      <c r="F10" s="86" t="s">
        <v>69</v>
      </c>
      <c r="G10" s="86" t="s">
        <v>69</v>
      </c>
      <c r="H10" s="87" t="s">
        <v>69</v>
      </c>
      <c r="J10" s="44"/>
    </row>
    <row r="11" spans="1:10" ht="16.5" customHeight="1">
      <c r="A11" s="20" t="s">
        <v>40</v>
      </c>
      <c r="B11" s="32">
        <v>404.9</v>
      </c>
      <c r="C11" s="54">
        <v>803.6</v>
      </c>
      <c r="D11" s="32">
        <v>803.6</v>
      </c>
      <c r="E11" s="32">
        <v>613</v>
      </c>
      <c r="F11" s="32">
        <f t="shared" si="0"/>
        <v>76.28173220507715</v>
      </c>
      <c r="G11" s="32">
        <v>89.7</v>
      </c>
      <c r="H11" s="82">
        <v>188.8</v>
      </c>
      <c r="J11" s="44"/>
    </row>
    <row r="12" spans="1:10" ht="12.75">
      <c r="A12" s="20" t="s">
        <v>41</v>
      </c>
      <c r="B12" s="32">
        <v>0</v>
      </c>
      <c r="C12" s="54">
        <v>0</v>
      </c>
      <c r="D12" s="32">
        <v>0</v>
      </c>
      <c r="E12" s="32">
        <v>4.6</v>
      </c>
      <c r="F12" s="32"/>
      <c r="G12" s="32"/>
      <c r="H12" s="82">
        <v>0</v>
      </c>
      <c r="J12" s="44"/>
    </row>
    <row r="13" spans="1:10" ht="30" customHeight="1">
      <c r="A13" s="20" t="s">
        <v>45</v>
      </c>
      <c r="B13" s="32">
        <v>-0.3</v>
      </c>
      <c r="C13" s="54">
        <v>0</v>
      </c>
      <c r="D13" s="32">
        <v>0</v>
      </c>
      <c r="E13" s="32">
        <v>0</v>
      </c>
      <c r="F13" s="32">
        <v>0</v>
      </c>
      <c r="G13" s="32">
        <v>0</v>
      </c>
      <c r="H13" s="82">
        <v>0</v>
      </c>
      <c r="J13" s="44"/>
    </row>
    <row r="14" spans="1:10" ht="42" customHeight="1">
      <c r="A14" s="20" t="s">
        <v>56</v>
      </c>
      <c r="B14" s="33">
        <f>B16+B17</f>
        <v>87.1</v>
      </c>
      <c r="C14" s="32">
        <f>C16+C17</f>
        <v>112.1</v>
      </c>
      <c r="D14" s="32">
        <f>D16+D17</f>
        <v>112.1</v>
      </c>
      <c r="E14" s="33">
        <f>E16+E17</f>
        <v>66.2</v>
      </c>
      <c r="F14" s="32">
        <f>E14/D14*100</f>
        <v>59.054415700267626</v>
      </c>
      <c r="G14" s="32">
        <v>0</v>
      </c>
      <c r="H14" s="82">
        <f>H16+H17</f>
        <v>15.3</v>
      </c>
      <c r="J14" s="44"/>
    </row>
    <row r="15" spans="1:10" ht="12.75">
      <c r="A15" s="20" t="s">
        <v>14</v>
      </c>
      <c r="B15" s="32"/>
      <c r="C15" s="54"/>
      <c r="D15" s="32"/>
      <c r="E15" s="32"/>
      <c r="F15" s="32"/>
      <c r="G15" s="32"/>
      <c r="H15" s="82"/>
      <c r="J15" s="44"/>
    </row>
    <row r="16" spans="1:10" ht="18.75" customHeight="1">
      <c r="A16" s="20" t="s">
        <v>46</v>
      </c>
      <c r="B16" s="32">
        <v>87.1</v>
      </c>
      <c r="C16" s="54">
        <v>112.1</v>
      </c>
      <c r="D16" s="32">
        <v>112.1</v>
      </c>
      <c r="E16" s="32">
        <v>66.2</v>
      </c>
      <c r="F16" s="32">
        <f>E16/D16*100</f>
        <v>59.054415700267626</v>
      </c>
      <c r="G16" s="32">
        <v>0</v>
      </c>
      <c r="H16" s="82">
        <v>15.3</v>
      </c>
      <c r="J16" s="44"/>
    </row>
    <row r="17" spans="1:10" ht="15.75" customHeight="1">
      <c r="A17" s="20" t="s">
        <v>47</v>
      </c>
      <c r="B17" s="32">
        <v>0</v>
      </c>
      <c r="C17" s="54">
        <v>0</v>
      </c>
      <c r="D17" s="32">
        <v>0</v>
      </c>
      <c r="E17" s="32">
        <v>0</v>
      </c>
      <c r="F17" s="32">
        <v>0</v>
      </c>
      <c r="G17" s="32">
        <v>0</v>
      </c>
      <c r="H17" s="82">
        <v>0</v>
      </c>
      <c r="J17" s="44"/>
    </row>
    <row r="18" spans="1:10" ht="18" customHeight="1">
      <c r="A18" s="20" t="s">
        <v>42</v>
      </c>
      <c r="B18" s="32">
        <v>1.9</v>
      </c>
      <c r="C18" s="54">
        <v>0</v>
      </c>
      <c r="D18" s="32">
        <v>0</v>
      </c>
      <c r="E18" s="32">
        <v>0</v>
      </c>
      <c r="F18" s="32">
        <v>0</v>
      </c>
      <c r="G18" s="32">
        <v>0</v>
      </c>
      <c r="H18" s="82">
        <v>0</v>
      </c>
      <c r="J18" s="44"/>
    </row>
    <row r="19" spans="1:10" ht="19.5" customHeight="1">
      <c r="A19" s="20" t="s">
        <v>43</v>
      </c>
      <c r="B19" s="32">
        <v>0.2</v>
      </c>
      <c r="C19" s="54">
        <v>0</v>
      </c>
      <c r="D19" s="32">
        <v>10</v>
      </c>
      <c r="E19" s="32">
        <v>11.5</v>
      </c>
      <c r="F19" s="32">
        <f>E19/D19*100</f>
        <v>114.99999999999999</v>
      </c>
      <c r="G19" s="32">
        <v>0</v>
      </c>
      <c r="H19" s="82">
        <v>0</v>
      </c>
      <c r="J19" s="44"/>
    </row>
    <row r="20" spans="1:10" ht="34.5" customHeight="1" hidden="1">
      <c r="A20" s="20" t="s">
        <v>44</v>
      </c>
      <c r="B20" s="32">
        <v>0</v>
      </c>
      <c r="C20" s="54"/>
      <c r="D20" s="32">
        <v>0</v>
      </c>
      <c r="E20" s="32">
        <v>0</v>
      </c>
      <c r="F20" s="32">
        <v>0</v>
      </c>
      <c r="G20" s="32"/>
      <c r="H20" s="82"/>
      <c r="J20" s="44"/>
    </row>
    <row r="21" spans="1:10" ht="21" customHeight="1">
      <c r="A21" s="21" t="s">
        <v>13</v>
      </c>
      <c r="B21" s="2">
        <f>B23+B24+B25+B26+B27</f>
        <v>12519.8</v>
      </c>
      <c r="C21" s="2">
        <f>C23+C24+C25+C26+C27</f>
        <v>5271.2</v>
      </c>
      <c r="D21" s="2">
        <f>D23+D24+D25+D26+D27</f>
        <v>7468.3</v>
      </c>
      <c r="E21" s="2">
        <f>E23+E24+E25+E26+E27</f>
        <v>7333.4</v>
      </c>
      <c r="F21" s="2">
        <f>E21/D21*100</f>
        <v>98.19369869983797</v>
      </c>
      <c r="G21" s="2"/>
      <c r="H21" s="81"/>
      <c r="J21" s="44"/>
    </row>
    <row r="22" spans="1:10" ht="12.75">
      <c r="A22" s="20" t="s">
        <v>14</v>
      </c>
      <c r="B22" s="32"/>
      <c r="C22" s="54"/>
      <c r="D22" s="32"/>
      <c r="E22" s="32"/>
      <c r="F22" s="2"/>
      <c r="G22" s="2"/>
      <c r="H22" s="82"/>
      <c r="J22" s="44"/>
    </row>
    <row r="23" spans="1:10" ht="22.5" customHeight="1">
      <c r="A23" s="20" t="s">
        <v>19</v>
      </c>
      <c r="B23" s="32">
        <v>5377.7</v>
      </c>
      <c r="C23" s="54">
        <v>5056.5</v>
      </c>
      <c r="D23" s="32">
        <v>5056.5</v>
      </c>
      <c r="E23" s="32">
        <v>5056.5</v>
      </c>
      <c r="F23" s="2">
        <f>E23/D23*100</f>
        <v>100</v>
      </c>
      <c r="G23" s="2"/>
      <c r="H23" s="82"/>
      <c r="J23" s="44"/>
    </row>
    <row r="24" spans="1:10" ht="12.75">
      <c r="A24" s="20" t="s">
        <v>15</v>
      </c>
      <c r="B24" s="32">
        <v>138.9</v>
      </c>
      <c r="C24" s="54">
        <v>140.9</v>
      </c>
      <c r="D24" s="32">
        <v>139.5</v>
      </c>
      <c r="E24" s="32">
        <v>139.5</v>
      </c>
      <c r="F24" s="32">
        <f>E24/D24*100</f>
        <v>100</v>
      </c>
      <c r="G24" s="32"/>
      <c r="H24" s="82"/>
      <c r="J24" s="44"/>
    </row>
    <row r="25" spans="1:8" ht="19.5" customHeight="1">
      <c r="A25" s="20" t="s">
        <v>29</v>
      </c>
      <c r="B25" s="32">
        <v>7004</v>
      </c>
      <c r="C25" s="54">
        <v>73.8</v>
      </c>
      <c r="D25" s="32">
        <v>2282.3</v>
      </c>
      <c r="E25" s="32">
        <v>2147.4</v>
      </c>
      <c r="F25" s="32">
        <f>E25/D25*100</f>
        <v>94.08929588572931</v>
      </c>
      <c r="G25" s="32"/>
      <c r="H25" s="82"/>
    </row>
    <row r="26" spans="1:8" ht="12.75" hidden="1">
      <c r="A26" s="20" t="s">
        <v>30</v>
      </c>
      <c r="B26" s="32">
        <v>0</v>
      </c>
      <c r="C26" s="54"/>
      <c r="D26" s="32">
        <v>0</v>
      </c>
      <c r="E26" s="32">
        <v>0</v>
      </c>
      <c r="F26" s="32">
        <v>0</v>
      </c>
      <c r="G26" s="32"/>
      <c r="H26" s="82"/>
    </row>
    <row r="27" spans="1:8" ht="25.5">
      <c r="A27" s="20" t="s">
        <v>44</v>
      </c>
      <c r="B27" s="32">
        <v>-0.8</v>
      </c>
      <c r="C27" s="54">
        <v>0</v>
      </c>
      <c r="D27" s="32">
        <v>-10</v>
      </c>
      <c r="E27" s="32">
        <v>-10</v>
      </c>
      <c r="F27" s="32">
        <v>100</v>
      </c>
      <c r="G27" s="32"/>
      <c r="H27" s="82"/>
    </row>
    <row r="28" spans="1:8" ht="12.75">
      <c r="A28" s="34" t="s">
        <v>16</v>
      </c>
      <c r="B28" s="35">
        <f>B5+B21</f>
        <v>13346.9</v>
      </c>
      <c r="C28" s="35">
        <f>C5+C21</f>
        <v>6545.299999999999</v>
      </c>
      <c r="D28" s="35">
        <f>D5+D21</f>
        <v>8752.4</v>
      </c>
      <c r="E28" s="35">
        <f>E5+E21</f>
        <v>8377</v>
      </c>
      <c r="F28" s="2">
        <f>E28/D28*100</f>
        <v>95.71089072711484</v>
      </c>
      <c r="G28" s="2"/>
      <c r="H28" s="81"/>
    </row>
    <row r="29" spans="1:8" ht="12.75">
      <c r="A29" s="88"/>
      <c r="B29" s="89"/>
      <c r="C29" s="89"/>
      <c r="D29" s="89"/>
      <c r="E29" s="89"/>
      <c r="F29" s="89"/>
      <c r="G29" s="79"/>
      <c r="H29" s="52"/>
    </row>
    <row r="30" spans="1:8" ht="15.75">
      <c r="A30" s="93" t="s">
        <v>5</v>
      </c>
      <c r="B30" s="94"/>
      <c r="C30" s="94"/>
      <c r="D30" s="94"/>
      <c r="E30" s="94"/>
      <c r="F30" s="94"/>
      <c r="G30" s="94"/>
      <c r="H30" s="95"/>
    </row>
    <row r="31" spans="1:8" ht="14.25">
      <c r="A31" s="3" t="s">
        <v>1</v>
      </c>
      <c r="B31" s="36">
        <f>B32+B33+B35+B36+B34</f>
        <v>2873.2000000000003</v>
      </c>
      <c r="C31" s="36">
        <f>C32+C33+C35+C36+C34</f>
        <v>3227.7</v>
      </c>
      <c r="D31" s="36">
        <f>D32+D33+D35+D36+D34</f>
        <v>3356.8</v>
      </c>
      <c r="E31" s="36">
        <f>E32+E33+E35+E36+E34</f>
        <v>3292.3</v>
      </c>
      <c r="F31" s="23">
        <f aca="true" t="shared" si="1" ref="F31:F44">E31/D31*100</f>
        <v>98.07852716873212</v>
      </c>
      <c r="G31" s="23"/>
      <c r="H31" s="82"/>
    </row>
    <row r="32" spans="1:8" ht="39" customHeight="1">
      <c r="A32" s="4" t="s">
        <v>21</v>
      </c>
      <c r="B32" s="24">
        <v>455.3</v>
      </c>
      <c r="C32" s="55">
        <v>594.9</v>
      </c>
      <c r="D32" s="24">
        <v>611.3</v>
      </c>
      <c r="E32" s="24">
        <v>611</v>
      </c>
      <c r="F32" s="25">
        <f t="shared" si="1"/>
        <v>99.95092425977425</v>
      </c>
      <c r="G32" s="25"/>
      <c r="H32" s="82"/>
    </row>
    <row r="33" spans="1:8" ht="54" customHeight="1">
      <c r="A33" s="5" t="s">
        <v>22</v>
      </c>
      <c r="B33" s="24">
        <v>2417.9</v>
      </c>
      <c r="C33" s="56">
        <v>2462.7</v>
      </c>
      <c r="D33" s="24">
        <v>2534.3</v>
      </c>
      <c r="E33" s="24">
        <v>2477.4</v>
      </c>
      <c r="F33" s="25">
        <f t="shared" si="1"/>
        <v>97.75480408791381</v>
      </c>
      <c r="G33" s="25"/>
      <c r="H33" s="82"/>
    </row>
    <row r="34" spans="1:8" ht="22.5" customHeight="1">
      <c r="A34" s="5" t="s">
        <v>64</v>
      </c>
      <c r="B34" s="24"/>
      <c r="C34" s="56">
        <v>162.9</v>
      </c>
      <c r="D34" s="24">
        <v>162.9</v>
      </c>
      <c r="E34" s="24">
        <v>162.9</v>
      </c>
      <c r="F34" s="25"/>
      <c r="G34" s="25"/>
      <c r="H34" s="82"/>
    </row>
    <row r="35" spans="1:8" ht="14.25" customHeight="1">
      <c r="A35" s="5" t="s">
        <v>23</v>
      </c>
      <c r="B35" s="24">
        <v>0</v>
      </c>
      <c r="C35" s="56">
        <v>7.2</v>
      </c>
      <c r="D35" s="24">
        <v>7.2</v>
      </c>
      <c r="E35" s="24">
        <v>0</v>
      </c>
      <c r="F35" s="25">
        <f t="shared" si="1"/>
        <v>0</v>
      </c>
      <c r="G35" s="25"/>
      <c r="H35" s="82"/>
    </row>
    <row r="36" spans="1:8" ht="18" customHeight="1">
      <c r="A36" s="5" t="s">
        <v>24</v>
      </c>
      <c r="B36" s="24"/>
      <c r="C36" s="56"/>
      <c r="D36" s="24">
        <v>41.1</v>
      </c>
      <c r="E36" s="24">
        <v>41</v>
      </c>
      <c r="F36" s="25">
        <f t="shared" si="1"/>
        <v>99.7566909975669</v>
      </c>
      <c r="G36" s="25"/>
      <c r="H36" s="82"/>
    </row>
    <row r="37" spans="1:8" ht="17.25" customHeight="1">
      <c r="A37" s="6" t="s">
        <v>17</v>
      </c>
      <c r="B37" s="26">
        <f>B38</f>
        <v>138.7</v>
      </c>
      <c r="C37" s="26">
        <f>C38</f>
        <v>140.7</v>
      </c>
      <c r="D37" s="26">
        <f>D38</f>
        <v>139.3</v>
      </c>
      <c r="E37" s="26">
        <f>E38</f>
        <v>139.3</v>
      </c>
      <c r="F37" s="23">
        <f t="shared" si="1"/>
        <v>100</v>
      </c>
      <c r="G37" s="23"/>
      <c r="H37" s="82"/>
    </row>
    <row r="38" spans="1:8" ht="35.25" customHeight="1">
      <c r="A38" s="5" t="s">
        <v>18</v>
      </c>
      <c r="B38" s="24">
        <v>138.7</v>
      </c>
      <c r="C38" s="56">
        <v>140.7</v>
      </c>
      <c r="D38" s="24">
        <v>139.3</v>
      </c>
      <c r="E38" s="24">
        <v>139.3</v>
      </c>
      <c r="F38" s="25">
        <f t="shared" si="1"/>
        <v>100</v>
      </c>
      <c r="G38" s="25"/>
      <c r="H38" s="82"/>
    </row>
    <row r="39" spans="1:8" ht="24">
      <c r="A39" s="7" t="s">
        <v>4</v>
      </c>
      <c r="B39" s="26">
        <f>B40</f>
        <v>104.8</v>
      </c>
      <c r="C39" s="26">
        <f>C40</f>
        <v>129.3</v>
      </c>
      <c r="D39" s="26">
        <f>D40</f>
        <v>164.3</v>
      </c>
      <c r="E39" s="26">
        <f>E40</f>
        <v>133.2</v>
      </c>
      <c r="F39" s="23">
        <f t="shared" si="1"/>
        <v>81.07121119902617</v>
      </c>
      <c r="G39" s="23"/>
      <c r="H39" s="82"/>
    </row>
    <row r="40" spans="1:8" ht="39.75" customHeight="1">
      <c r="A40" s="8" t="s">
        <v>25</v>
      </c>
      <c r="B40" s="24">
        <v>104.8</v>
      </c>
      <c r="C40" s="57">
        <v>129.3</v>
      </c>
      <c r="D40" s="24">
        <v>164.3</v>
      </c>
      <c r="E40" s="24">
        <v>133.2</v>
      </c>
      <c r="F40" s="25">
        <f t="shared" si="1"/>
        <v>81.07121119902617</v>
      </c>
      <c r="G40" s="25"/>
      <c r="H40" s="82"/>
    </row>
    <row r="41" spans="1:8" ht="18" customHeight="1">
      <c r="A41" s="7" t="s">
        <v>65</v>
      </c>
      <c r="B41" s="26">
        <f>B42+B43</f>
        <v>0</v>
      </c>
      <c r="C41" s="26">
        <f>C42+C43</f>
        <v>0</v>
      </c>
      <c r="D41" s="26">
        <f>D42+D43</f>
        <v>175</v>
      </c>
      <c r="E41" s="26">
        <f>E42+E43</f>
        <v>175</v>
      </c>
      <c r="F41" s="25">
        <f t="shared" si="1"/>
        <v>100</v>
      </c>
      <c r="G41" s="25"/>
      <c r="H41" s="82"/>
    </row>
    <row r="42" spans="1:8" ht="19.5" customHeight="1">
      <c r="A42" s="8" t="s">
        <v>66</v>
      </c>
      <c r="B42" s="24"/>
      <c r="C42" s="57"/>
      <c r="D42" s="24">
        <v>150</v>
      </c>
      <c r="E42" s="24">
        <v>150</v>
      </c>
      <c r="F42" s="25">
        <f t="shared" si="1"/>
        <v>100</v>
      </c>
      <c r="G42" s="25"/>
      <c r="H42" s="82"/>
    </row>
    <row r="43" spans="1:8" ht="24.75" customHeight="1">
      <c r="A43" s="8" t="s">
        <v>67</v>
      </c>
      <c r="B43" s="24"/>
      <c r="C43" s="57"/>
      <c r="D43" s="24">
        <v>25</v>
      </c>
      <c r="E43" s="24">
        <v>25</v>
      </c>
      <c r="F43" s="25">
        <f t="shared" si="1"/>
        <v>100</v>
      </c>
      <c r="G43" s="25"/>
      <c r="H43" s="82"/>
    </row>
    <row r="44" spans="1:8" ht="14.25">
      <c r="A44" s="9" t="s">
        <v>2</v>
      </c>
      <c r="B44" s="27">
        <f>B46+B47+B48+B45</f>
        <v>8111.099999999999</v>
      </c>
      <c r="C44" s="27">
        <f>C45+C46+C47+C48</f>
        <v>1182.4</v>
      </c>
      <c r="D44" s="27">
        <f>D45+D46+D47+D48</f>
        <v>3064.7</v>
      </c>
      <c r="E44" s="27">
        <f>E46+E47+E48+E45</f>
        <v>2501.6</v>
      </c>
      <c r="F44" s="23">
        <f t="shared" si="1"/>
        <v>81.62626031911769</v>
      </c>
      <c r="G44" s="23"/>
      <c r="H44" s="82"/>
    </row>
    <row r="45" spans="1:8" ht="14.25">
      <c r="A45" s="47" t="s">
        <v>48</v>
      </c>
      <c r="B45" s="27"/>
      <c r="C45" s="58"/>
      <c r="D45" s="27"/>
      <c r="E45" s="27"/>
      <c r="F45" s="23"/>
      <c r="G45" s="23"/>
      <c r="H45" s="82"/>
    </row>
    <row r="46" spans="1:8" ht="15">
      <c r="A46" s="4" t="s">
        <v>3</v>
      </c>
      <c r="B46" s="24">
        <v>7237.9</v>
      </c>
      <c r="C46" s="55"/>
      <c r="D46" s="24">
        <v>1971.3</v>
      </c>
      <c r="E46" s="24">
        <v>1813.2</v>
      </c>
      <c r="F46" s="25">
        <f>E46/D46*100</f>
        <v>91.97991173337392</v>
      </c>
      <c r="G46" s="25"/>
      <c r="H46" s="82"/>
    </row>
    <row r="47" spans="1:8" ht="40.5" customHeight="1">
      <c r="A47" s="4" t="s">
        <v>26</v>
      </c>
      <c r="B47" s="24">
        <v>873.2</v>
      </c>
      <c r="C47" s="55">
        <v>1182.4</v>
      </c>
      <c r="D47" s="24">
        <v>1093.4</v>
      </c>
      <c r="E47" s="24">
        <v>688.4</v>
      </c>
      <c r="F47" s="25">
        <f>E47/D47*100</f>
        <v>62.95957563563197</v>
      </c>
      <c r="G47" s="25"/>
      <c r="H47" s="82"/>
    </row>
    <row r="48" spans="1:8" ht="15">
      <c r="A48" s="4" t="s">
        <v>32</v>
      </c>
      <c r="B48" s="24">
        <v>0</v>
      </c>
      <c r="C48" s="55"/>
      <c r="D48" s="24">
        <v>0</v>
      </c>
      <c r="E48" s="24">
        <v>0</v>
      </c>
      <c r="F48" s="25">
        <v>0</v>
      </c>
      <c r="G48" s="25"/>
      <c r="H48" s="82"/>
    </row>
    <row r="49" spans="1:8" ht="14.25">
      <c r="A49" s="10" t="s">
        <v>49</v>
      </c>
      <c r="B49" s="26">
        <f>B50</f>
        <v>1968.9</v>
      </c>
      <c r="C49" s="26">
        <f>C50</f>
        <v>1735.2</v>
      </c>
      <c r="D49" s="26">
        <f>D50</f>
        <v>1982.5</v>
      </c>
      <c r="E49" s="26">
        <f>E50</f>
        <v>1982.5</v>
      </c>
      <c r="F49" s="23">
        <f>E49/D49*100</f>
        <v>100</v>
      </c>
      <c r="G49" s="23"/>
      <c r="H49" s="82"/>
    </row>
    <row r="50" spans="1:8" ht="47.25" customHeight="1">
      <c r="A50" s="4" t="s">
        <v>27</v>
      </c>
      <c r="B50" s="24">
        <v>1968.9</v>
      </c>
      <c r="C50" s="55">
        <v>1735.2</v>
      </c>
      <c r="D50" s="24">
        <v>1982.5</v>
      </c>
      <c r="E50" s="24">
        <v>1982.5</v>
      </c>
      <c r="F50" s="25">
        <f>E50/D50*100</f>
        <v>100</v>
      </c>
      <c r="G50" s="25"/>
      <c r="H50" s="82"/>
    </row>
    <row r="51" spans="1:8" ht="14.25">
      <c r="A51" s="11" t="s">
        <v>28</v>
      </c>
      <c r="B51" s="26">
        <f>B52</f>
        <v>0</v>
      </c>
      <c r="C51" s="26">
        <f>C52</f>
        <v>130</v>
      </c>
      <c r="D51" s="26">
        <f>D52</f>
        <v>50</v>
      </c>
      <c r="E51" s="26">
        <f>E52</f>
        <v>36.6</v>
      </c>
      <c r="F51" s="23">
        <f>E51/D51*100</f>
        <v>73.2</v>
      </c>
      <c r="G51" s="23"/>
      <c r="H51" s="82"/>
    </row>
    <row r="52" spans="1:8" ht="39.75" customHeight="1">
      <c r="A52" s="49" t="s">
        <v>50</v>
      </c>
      <c r="B52" s="50">
        <v>0</v>
      </c>
      <c r="C52" s="59">
        <v>130</v>
      </c>
      <c r="D52" s="50">
        <v>50</v>
      </c>
      <c r="E52" s="50">
        <v>36.6</v>
      </c>
      <c r="F52" s="23">
        <f>E52/D52*100</f>
        <v>73.2</v>
      </c>
      <c r="G52" s="23"/>
      <c r="H52" s="82"/>
    </row>
    <row r="53" spans="1:8" s="38" customFormat="1" ht="15">
      <c r="A53" s="49" t="s">
        <v>53</v>
      </c>
      <c r="B53" s="50"/>
      <c r="C53" s="59"/>
      <c r="D53" s="50"/>
      <c r="E53" s="50"/>
      <c r="F53" s="23"/>
      <c r="G53" s="23"/>
      <c r="H53" s="82"/>
    </row>
    <row r="54" spans="1:8" ht="14.25">
      <c r="A54" s="7" t="s">
        <v>52</v>
      </c>
      <c r="B54" s="27">
        <f>B31+B37+B39+B44+B49+B51</f>
        <v>13196.699999999999</v>
      </c>
      <c r="C54" s="27">
        <f>C31+C37+C39+C44+C49+C51</f>
        <v>6545.3</v>
      </c>
      <c r="D54" s="27">
        <f>D31+D37+D39+D44+D49+D51+D41</f>
        <v>8932.6</v>
      </c>
      <c r="E54" s="27">
        <f>E31+E37+E39+E44+E49+E51+E41</f>
        <v>8260.5</v>
      </c>
      <c r="F54" s="23">
        <f>E54/D54*100</f>
        <v>92.47587488525177</v>
      </c>
      <c r="G54" s="23"/>
      <c r="H54" s="83"/>
    </row>
    <row r="55" spans="1:9" ht="15.75">
      <c r="A55" s="12" t="s">
        <v>6</v>
      </c>
      <c r="B55" s="62"/>
      <c r="C55" s="60"/>
      <c r="D55" s="61"/>
      <c r="E55" s="62"/>
      <c r="F55" s="23"/>
      <c r="G55" s="23"/>
      <c r="H55" s="82"/>
      <c r="I55" s="40"/>
    </row>
    <row r="56" spans="1:8" ht="15">
      <c r="A56" s="13" t="s">
        <v>7</v>
      </c>
      <c r="B56" s="41">
        <f>B54-B57</f>
        <v>6853.799999999999</v>
      </c>
      <c r="C56" s="63">
        <v>6330.6</v>
      </c>
      <c r="D56" s="51">
        <v>6510.8</v>
      </c>
      <c r="E56" s="41">
        <f>E54-E57</f>
        <v>5973.6</v>
      </c>
      <c r="F56" s="25">
        <f>E56/D56*100</f>
        <v>91.74909381335627</v>
      </c>
      <c r="G56" s="25"/>
      <c r="H56" s="82"/>
    </row>
    <row r="57" spans="1:8" ht="15">
      <c r="A57" s="13" t="s">
        <v>8</v>
      </c>
      <c r="B57" s="41">
        <v>6342.9</v>
      </c>
      <c r="C57" s="51">
        <f>C54-C56</f>
        <v>214.69999999999982</v>
      </c>
      <c r="D57" s="51">
        <f>D54-D56</f>
        <v>2421.8</v>
      </c>
      <c r="E57" s="41">
        <v>2286.9</v>
      </c>
      <c r="F57" s="25">
        <f>E57/D57*100</f>
        <v>94.4297629862086</v>
      </c>
      <c r="G57" s="25"/>
      <c r="H57" s="82"/>
    </row>
    <row r="58" spans="1:8" ht="29.25" customHeight="1" hidden="1">
      <c r="A58" s="13"/>
      <c r="B58" s="39"/>
      <c r="C58" s="63"/>
      <c r="D58" s="64"/>
      <c r="E58" s="39"/>
      <c r="F58" s="25"/>
      <c r="G58" s="25"/>
      <c r="H58" s="82"/>
    </row>
    <row r="59" spans="1:8" s="42" customFormat="1" ht="24.75" customHeight="1">
      <c r="A59" s="14" t="s">
        <v>31</v>
      </c>
      <c r="B59" s="67">
        <f>B28-B54</f>
        <v>150.20000000000073</v>
      </c>
      <c r="C59" s="65">
        <f>C28-C54</f>
        <v>0</v>
      </c>
      <c r="D59" s="66">
        <f>D28-D54</f>
        <v>-180.20000000000073</v>
      </c>
      <c r="E59" s="67">
        <f>E28-E54</f>
        <v>116.5</v>
      </c>
      <c r="F59" s="37"/>
      <c r="G59" s="37"/>
      <c r="H59" s="81"/>
    </row>
    <row r="60" spans="1:8" s="42" customFormat="1" ht="15" customHeight="1">
      <c r="A60" s="14" t="s">
        <v>12</v>
      </c>
      <c r="B60" s="69">
        <v>-150.2</v>
      </c>
      <c r="C60" s="68">
        <v>0</v>
      </c>
      <c r="D60" s="69">
        <f>D64-D68</f>
        <v>180.2</v>
      </c>
      <c r="E60" s="69">
        <f>E64-E68</f>
        <v>-116.50000000000003</v>
      </c>
      <c r="F60" s="37"/>
      <c r="G60" s="37"/>
      <c r="H60" s="81"/>
    </row>
    <row r="61" spans="1:8" ht="15" customHeight="1" hidden="1">
      <c r="A61" s="15" t="s">
        <v>6</v>
      </c>
      <c r="B61" s="72"/>
      <c r="C61" s="70"/>
      <c r="D61" s="71"/>
      <c r="E61" s="72"/>
      <c r="F61" s="37"/>
      <c r="G61" s="37"/>
      <c r="H61" s="82"/>
    </row>
    <row r="62" spans="1:8" ht="18" customHeight="1">
      <c r="A62" s="15" t="s">
        <v>20</v>
      </c>
      <c r="B62" s="72">
        <f>B60</f>
        <v>-150.2</v>
      </c>
      <c r="C62" s="70">
        <v>0</v>
      </c>
      <c r="D62" s="72">
        <f>D60</f>
        <v>180.2</v>
      </c>
      <c r="E62" s="72">
        <f>E60</f>
        <v>-116.50000000000003</v>
      </c>
      <c r="F62" s="62"/>
      <c r="G62" s="62"/>
      <c r="H62" s="82"/>
    </row>
    <row r="63" spans="1:8" ht="12.75">
      <c r="A63" s="16"/>
      <c r="B63" s="72"/>
      <c r="C63" s="70"/>
      <c r="D63" s="71"/>
      <c r="E63" s="72"/>
      <c r="F63" s="62"/>
      <c r="G63" s="62"/>
      <c r="H63" s="82"/>
    </row>
    <row r="64" spans="1:8" s="42" customFormat="1" ht="12.75" customHeight="1">
      <c r="A64" s="17" t="s">
        <v>54</v>
      </c>
      <c r="B64" s="36"/>
      <c r="C64" s="73">
        <v>187.1</v>
      </c>
      <c r="D64" s="36">
        <v>187.1</v>
      </c>
      <c r="E64" s="36">
        <v>187.1</v>
      </c>
      <c r="F64" s="37"/>
      <c r="G64" s="37"/>
      <c r="H64" s="81"/>
    </row>
    <row r="65" spans="1:9" ht="13.5" customHeight="1">
      <c r="A65" s="15" t="s">
        <v>9</v>
      </c>
      <c r="B65" s="72"/>
      <c r="C65" s="70"/>
      <c r="D65" s="71"/>
      <c r="E65" s="72"/>
      <c r="F65" s="62"/>
      <c r="G65" s="62"/>
      <c r="H65" s="82"/>
      <c r="I65" s="48"/>
    </row>
    <row r="66" spans="1:8" ht="15.75">
      <c r="A66" s="18" t="s">
        <v>10</v>
      </c>
      <c r="B66" s="74"/>
      <c r="C66" s="74">
        <v>0</v>
      </c>
      <c r="D66" s="74">
        <v>0</v>
      </c>
      <c r="E66" s="74"/>
      <c r="F66" s="62"/>
      <c r="G66" s="62"/>
      <c r="H66" s="82"/>
    </row>
    <row r="67" spans="1:8" s="42" customFormat="1" ht="15.75">
      <c r="A67" s="18" t="s">
        <v>11</v>
      </c>
      <c r="B67" s="74"/>
      <c r="C67" s="74">
        <v>187.1</v>
      </c>
      <c r="D67" s="74">
        <v>187.1</v>
      </c>
      <c r="E67" s="74">
        <v>187.1</v>
      </c>
      <c r="F67" s="62"/>
      <c r="G67" s="62"/>
      <c r="H67" s="82"/>
    </row>
    <row r="68" spans="1:8" s="42" customFormat="1" ht="14.25">
      <c r="A68" s="17" t="s">
        <v>62</v>
      </c>
      <c r="B68" s="75"/>
      <c r="C68" s="73">
        <v>187.1</v>
      </c>
      <c r="D68" s="36">
        <v>6.9</v>
      </c>
      <c r="E68" s="75">
        <v>303.6</v>
      </c>
      <c r="F68" s="37"/>
      <c r="G68" s="37"/>
      <c r="H68" s="81"/>
    </row>
    <row r="69" spans="1:8" ht="12.75">
      <c r="A69" s="15" t="s">
        <v>9</v>
      </c>
      <c r="B69" s="76"/>
      <c r="C69" s="70"/>
      <c r="D69" s="71"/>
      <c r="E69" s="76"/>
      <c r="F69" s="37"/>
      <c r="G69" s="37"/>
      <c r="H69" s="82"/>
    </row>
    <row r="70" spans="1:8" ht="15.75">
      <c r="A70" s="18" t="s">
        <v>10</v>
      </c>
      <c r="B70" s="76"/>
      <c r="C70" s="77">
        <v>0</v>
      </c>
      <c r="D70" s="76">
        <v>0</v>
      </c>
      <c r="E70" s="76">
        <v>0</v>
      </c>
      <c r="F70" s="78"/>
      <c r="G70" s="78"/>
      <c r="H70" s="82"/>
    </row>
    <row r="71" spans="1:8" ht="15.75">
      <c r="A71" s="18" t="s">
        <v>11</v>
      </c>
      <c r="B71" s="76"/>
      <c r="C71" s="77">
        <v>187.1</v>
      </c>
      <c r="D71" s="76">
        <v>6.9</v>
      </c>
      <c r="E71" s="76">
        <v>303.6</v>
      </c>
      <c r="F71" s="78"/>
      <c r="G71" s="78"/>
      <c r="H71" s="82"/>
    </row>
    <row r="72" spans="6:7" ht="12.75">
      <c r="F72" s="43"/>
      <c r="G72" s="43"/>
    </row>
    <row r="73" spans="1:7" ht="4.5" customHeight="1">
      <c r="A73" s="19"/>
      <c r="B73" s="19"/>
      <c r="C73" s="19"/>
      <c r="D73" s="45"/>
      <c r="E73" s="46"/>
      <c r="F73" s="45"/>
      <c r="G73" s="45"/>
    </row>
  </sheetData>
  <sheetProtection/>
  <mergeCells count="4">
    <mergeCell ref="A29:F29"/>
    <mergeCell ref="A4:H4"/>
    <mergeCell ref="A30:H30"/>
    <mergeCell ref="A1:H1"/>
  </mergeCells>
  <printOptions/>
  <pageMargins left="0.33" right="0.3937007874015748" top="0" bottom="0" header="0" footer="0"/>
  <pageSetup horizontalDpi="600" verticalDpi="600" orientation="landscape" paperSize="9" scale="95" r:id="rId1"/>
  <rowBreaks count="1" manualBreakCount="1">
    <brk id="2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Clone</dc:creator>
  <cp:keywords/>
  <dc:description/>
  <cp:lastModifiedBy>администрация</cp:lastModifiedBy>
  <cp:lastPrinted>2013-02-04T06:18:31Z</cp:lastPrinted>
  <dcterms:created xsi:type="dcterms:W3CDTF">2006-02-14T12:24:20Z</dcterms:created>
  <dcterms:modified xsi:type="dcterms:W3CDTF">2015-02-24T09:07:33Z</dcterms:modified>
  <cp:category/>
  <cp:version/>
  <cp:contentType/>
  <cp:contentStatus/>
</cp:coreProperties>
</file>