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доходы" sheetId="1" r:id="rId1"/>
    <sheet name="расходы" sheetId="2" r:id="rId2"/>
    <sheet name="источники" sheetId="3" r:id="rId3"/>
  </sheets>
  <definedNames>
    <definedName name="_xlnm.Print_Area" localSheetId="2">'источники'!$A$1:$F$42</definedName>
    <definedName name="_xlnm.Print_Area" localSheetId="1">'расходы'!$A$1:$F$233</definedName>
    <definedName name="_xlnm.Print_Area" localSheetId="1">'расходы'!$A$1:$F$233</definedName>
    <definedName name="_xlnm.Print_Area_0" localSheetId="1">'расходы'!$A$1:$F$233</definedName>
    <definedName name="_xlnm.Print_Area" localSheetId="2">'источники'!$A$1:$F$42</definedName>
    <definedName name="_xlnm.Print_Area_0" localSheetId="2">'источники'!$A$1:$F$42</definedName>
  </definedNames>
  <calcPr fullCalcOnLoad="1"/>
</workbook>
</file>

<file path=xl/sharedStrings.xml><?xml version="1.0" encoding="utf-8"?>
<sst xmlns="http://schemas.openxmlformats.org/spreadsheetml/2006/main" count="1116" uniqueCount="538">
  <si>
    <t>ОТЧЕТ ОБ ИСПОЛНЕНИИ БЮДЖЕТА</t>
  </si>
  <si>
    <t>КОДЫ</t>
  </si>
  <si>
    <t>Форма по ОКУД</t>
  </si>
  <si>
    <t>0503117</t>
  </si>
  <si>
    <t>на 1 ноября 2014 года</t>
  </si>
  <si>
    <t>Дата</t>
  </si>
  <si>
    <t>01.11.2014</t>
  </si>
  <si>
    <t>Наименование</t>
  </si>
  <si>
    <t>по ОКПО</t>
  </si>
  <si>
    <t>04226020</t>
  </si>
  <si>
    <r>
      <t>финансового органа</t>
    </r>
    <r>
      <rPr>
        <sz val="14"/>
        <rFont val="Arial Cyr"/>
        <family val="2"/>
      </rPr>
      <t xml:space="preserve">   Администрация Углеродовского городского поселения</t>
    </r>
  </si>
  <si>
    <t>Глава по БК</t>
  </si>
  <si>
    <t>951</t>
  </si>
  <si>
    <r>
      <t>Наименование публично-правового образования</t>
    </r>
    <r>
      <rPr>
        <sz val="14"/>
        <rFont val="Arial Cyr"/>
        <family val="2"/>
      </rPr>
      <t xml:space="preserve">  </t>
    </r>
    <r>
      <rPr>
        <sz val="12"/>
        <rFont val="Arial Cyr"/>
        <family val="2"/>
      </rPr>
      <t>Муниципальное образование Углеродовского городского поселения Красносулинского района</t>
    </r>
  </si>
  <si>
    <t>по ОКАТО</t>
  </si>
  <si>
    <t>60626165</t>
  </si>
  <si>
    <r>
      <t>Периодичность</t>
    </r>
    <r>
      <rPr>
        <sz val="14"/>
        <rFont val="Arial Cyr"/>
        <family val="2"/>
      </rPr>
      <t>:  месячная</t>
    </r>
  </si>
  <si>
    <r>
      <t>Единица измерения:</t>
    </r>
    <r>
      <rPr>
        <sz val="14"/>
        <rFont val="Arial Cyr"/>
        <family val="2"/>
      </rPr>
      <t xml:space="preserve">  руб </t>
    </r>
  </si>
  <si>
    <t>383</t>
  </si>
  <si>
    <t>1. Доходы бюджета</t>
  </si>
  <si>
    <t>Код</t>
  </si>
  <si>
    <t>Код дохода</t>
  </si>
  <si>
    <t>Утвержденные</t>
  </si>
  <si>
    <t>Неисполненные</t>
  </si>
  <si>
    <t>Наименование показателя</t>
  </si>
  <si>
    <t>стро-</t>
  </si>
  <si>
    <t>по бюджетной</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</si>
  <si>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</si>
  <si>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</si>
  <si>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</si>
  <si>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</si>
  <si>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</si>
  <si>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</si>
  <si>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</si>
  <si>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</si>
  <si>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</si>
  <si>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</si>
  <si>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</si>
  <si>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</si>
  <si>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</si>
  <si>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</si>
  <si>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</si>
  <si>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</si>
  <si>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</si>
  <si>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</si>
  <si>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</si>
  <si>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</si>
  <si>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000 1 01 02020 01 0000 110</t>
  </si>
  <si>
    <t>-</t>
  </si>
  <si>
    <t>Налог на доходы физических лиц с доходов, полученных физическими лицами в соответствии со статьей 228 Налового Кодекса Российской Федерации</t>
  </si>
  <si>
    <t>000 1 01 02030 01 0000 110</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</si>
  <si>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</si>
  <si>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182 1 01 02021 01 3000 110</t>
  </si>
  <si>
    <t>НАЛОГИ И ТОВАРЫ (РАБОТЫ,УСЛУГИ),РЕАЛИЗУЕМЫЕ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</si>
  <si>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</si>
  <si>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</si>
  <si>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</si>
  <si>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</si>
  <si>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</si>
  <si>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</si>
  <si>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</si>
  <si>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</si>
  <si>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000 1 03 02250 01 0000 110</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</si>
  <si>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</si>
  <si>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</si>
  <si>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</si>
  <si>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</si>
  <si>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</si>
  <si>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c налогоплательщиков, выбравших в качестве объекта налогообложения доходы</t>
  </si>
  <si>
    <t>000 1 05 01010 01 0000 110</t>
  </si>
  <si>
    <t>Налог, взимаемый c налогоплательщиков, выбравших в качестве объекта налогообложения доходы (за налоговые периоды, истекшие до 1 января 2011 года)</t>
  </si>
  <si>
    <t>000 1 05 01011 01 0000 110</t>
  </si>
  <si>
    <t>Налог, взымаемый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</si>
  <si>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</si>
  <si>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</si>
  <si>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</si>
  <si>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</si>
  <si>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</si>
  <si>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</si>
  <si>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</si>
  <si>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</si>
  <si>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</si>
  <si>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</si>
  <si>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</si>
  <si>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</si>
  <si>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</si>
  <si>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</si>
  <si>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</si>
  <si>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</si>
  <si>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</si>
  <si>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</si>
  <si>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</si>
  <si>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</si>
  <si>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</si>
  <si>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</si>
  <si>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</si>
  <si>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</si>
  <si>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</si>
  <si>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</si>
  <si>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</si>
  <si>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</si>
  <si>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</si>
  <si>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</si>
  <si>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</si>
  <si>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</si>
  <si>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</si>
  <si>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</si>
  <si>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</si>
  <si>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</si>
  <si>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914 1 14 00000 00 0000 000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</si>
  <si>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</si>
  <si>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914 1 14 06000 00 0000 430</t>
  </si>
  <si>
    <t>Доходы     от    продажи    земельных    участков,                              государственная  собственность  на   которые   не                              разграничена</t>
  </si>
  <si>
    <t>914 1 14 06010 00 0000 430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</si>
  <si>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</si>
  <si>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914 1 14 06014 10 0000 430</t>
  </si>
  <si>
    <t>815 1 11 00000 00 0000 000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</si>
  <si>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</si>
  <si>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815 1 11 05000 00 0000 120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</si>
  <si>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</si>
  <si>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</si>
  <si>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</si>
  <si>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</si>
  <si>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</si>
  <si>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</si>
  <si>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</si>
  <si>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</si>
  <si>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</si>
  <si>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взыскания(штрафы),установленные законами субъектов РФ за  несоблюдение муниципальных правовых актов</t>
  </si>
  <si>
    <t>000 1 16 51000 02 0000 140</t>
  </si>
  <si>
    <t>Денежные взыскания(штрафы),установленные законами субъектов РФ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</si>
  <si>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</si>
  <si>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</si>
  <si>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</si>
  <si>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</si>
  <si>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</si>
  <si>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</si>
  <si>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</si>
  <si>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</si>
  <si>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</si>
  <si>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</si>
  <si>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</si>
  <si>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</si>
  <si>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</si>
  <si>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</si>
  <si>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</si>
  <si>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</si>
  <si>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</si>
  <si>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</si>
  <si>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</si>
  <si>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</si>
  <si>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</si>
  <si>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бюджетом поселений на выполнение полномочий субъектов Российской Федерации</t>
  </si>
  <si>
    <t>000 2 02 03024 00 0000 151</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</si>
  <si>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</si>
  <si>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</si>
  <si>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</si>
  <si>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</si>
  <si>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</si>
  <si>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</si>
  <si>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</si>
  <si>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2. Расходы бюджета</t>
  </si>
  <si>
    <t>Форма 0503117  с.2</t>
  </si>
  <si>
    <t>Код расхода</t>
  </si>
  <si>
    <t>Расходы бюджета - всего</t>
  </si>
  <si>
    <t>200</t>
  </si>
  <si>
    <t>Администрация Углеродовского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</si>
  <si>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</si>
  <si>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</si>
  <si>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</si>
  <si>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</si>
  <si>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</si>
  <si>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Углеродовского городского поселения</t>
  </si>
  <si>
    <t>951 0102 8810000 000 000</t>
  </si>
  <si>
    <t>Фонды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</si>
  <si>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</si>
  <si>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</si>
  <si>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</si>
  <si>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</si>
  <si>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</si>
  <si>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</si>
  <si>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</si>
  <si>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</si>
  <si>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</si>
  <si>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</si>
  <si>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</si>
  <si>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</si>
  <si>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</si>
  <si>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</si>
  <si>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</si>
  <si>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 высших исполнительных органов государвственной власти субъектов Российской Федераций, местных администраций</t>
  </si>
  <si>
    <t>951 0104 0000000 000 000</t>
  </si>
  <si>
    <t>Подпрограмма "Нормативно-методическое обеспечение и организация бюджетного процесса"муниципальной программы Углеродовского городского поселения "Управление муниципальными финансами"</t>
  </si>
  <si>
    <t>951 0104 0120000 000 000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</si>
  <si>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</si>
  <si>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</si>
  <si>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</si>
  <si>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</si>
  <si>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</si>
  <si>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</si>
  <si>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</si>
  <si>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</si>
  <si>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</si>
  <si>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</si>
  <si>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</si>
  <si>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</si>
  <si>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</si>
  <si>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</si>
  <si>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</si>
  <si>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</si>
  <si>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</si>
  <si>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Работы, услуги по содержанию имущества</t>
  </si>
  <si>
    <t>951 0104 0120019 244 225</t>
  </si>
  <si>
    <t>Прочие работы, услуги</t>
  </si>
  <si>
    <t>951 0104 0120019 244 226</t>
  </si>
  <si>
    <t>Поступления нефинансовых активов</t>
  </si>
  <si>
    <t>951 0104 0120019 244 300</t>
  </si>
  <si>
    <t>Увеличение стоимости материальных запасов</t>
  </si>
  <si>
    <t>951 0104 0120019 244 340</t>
  </si>
  <si>
    <t>Непрограммные расходы</t>
  </si>
  <si>
    <t>951 0104 999000 000 000</t>
  </si>
  <si>
    <t>Расходы на осуществление определения полномочий по определению перечня лиц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транспортом),8.1-8.3, частью 2 статьи 9.1, статьей 9.3 Областного закона от 25 октября 2002 года №273-ЗС "Об административных правонарушениях"</t>
  </si>
  <si>
    <t>951 0104 9997239 000 000</t>
  </si>
  <si>
    <t>Прочая закупка товаров, работ, услуг для государственных (муниципальных) нужд</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</si>
  <si>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</si>
  <si>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</si>
  <si>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</si>
  <si>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</si>
  <si>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</si>
  <si>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</si>
  <si>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</si>
  <si>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(Резервные средства)</t>
  </si>
  <si>
    <t>951 0111 9919030 000 000</t>
  </si>
  <si>
    <t>Резервные средства</t>
  </si>
  <si>
    <t>951 0111 9919030 870 000</t>
  </si>
  <si>
    <t>951 0111 9919030 870 200</t>
  </si>
  <si>
    <t>Прочие расходы</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</si>
  <si>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</si>
  <si>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</si>
  <si>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</si>
  <si>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</si>
  <si>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</si>
  <si>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</si>
  <si>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</si>
  <si>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</si>
  <si>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</si>
  <si>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</si>
  <si>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</si>
  <si>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Перечисления другим бюджетам бюджетной системы Российской Федерации</t>
  </si>
  <si>
    <t>951 0113 0128501 540 251</t>
  </si>
  <si>
    <t>Расходы на обеспечение деятельности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</si>
  <si>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</si>
  <si>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</si>
  <si>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</si>
  <si>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</si>
  <si>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</si>
  <si>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</si>
  <si>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</si>
  <si>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</si>
  <si>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</si>
  <si>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</si>
  <si>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951 0113 0610000 000 000</t>
  </si>
  <si>
    <t>Расходы на 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"Муниципальная политика"</t>
  </si>
  <si>
    <t>951 0113 0612021 000 000</t>
  </si>
  <si>
    <t>Прочая закупка товаров, работ и услуг для государственных (муниципальных) нужд</t>
  </si>
  <si>
    <t>951 0113 0612021 244 000</t>
  </si>
  <si>
    <t>951 0113 0612021 244 200</t>
  </si>
  <si>
    <t>Оплата работ, услуг</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</si>
  <si>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</si>
  <si>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</si>
  <si>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</si>
  <si>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951 0113 0620000 000 000</t>
  </si>
  <si>
    <t>Расходы на официальную публикация нормативно-правовых актов,проектов  и иных информационных материалов в средствах массовой информации Углеродовского городского поселения в рамках подпрограммы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</si>
  <si>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</si>
  <si>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</si>
  <si>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</si>
  <si>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</si>
  <si>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</si>
  <si>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951 0113 9990000 000 000</t>
  </si>
  <si>
    <t>Реализация направления расходов в рамках непрограммных расходов органа местного самоуправления Углеродовского городского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</si>
  <si>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</si>
  <si>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</si>
  <si>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</si>
  <si>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</si>
  <si>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</si>
  <si>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</si>
  <si>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</si>
  <si>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</si>
  <si>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Непрграммные расходы</t>
  </si>
  <si>
    <t>951 0203 9990000 000 000</t>
  </si>
  <si>
    <t>Расходы на осществление первичного воинского учёта на территориях, где отсутствуют военные комиссариаты в рамках непрограммных расходов органов местного самоуправления Углеродовского городского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</si>
  <si>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</si>
  <si>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</si>
  <si>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</si>
  <si>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</si>
  <si>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</si>
  <si>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</si>
  <si>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</si>
  <si>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</si>
  <si>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</si>
  <si>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</si>
  <si>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</si>
  <si>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на территории от чрезвычайных ситуаций природного и техногенного характера, гражданская оборона</t>
  </si>
  <si>
    <t>951 0309 0000000 000 000</t>
  </si>
  <si>
    <t>Подпрограмма "Пожарная безопасность"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</si>
  <si>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</si>
  <si>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Мероприятия по повышению уровня пожарной безопасности населения и территории поселеня в рамках подпрограммы "Пожарная безопасность"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</si>
  <si>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951 0309 0312002 000 000</t>
  </si>
  <si>
    <t>951 0309 0312002 244 000</t>
  </si>
  <si>
    <t>951 0309 0312002 244 200</t>
  </si>
  <si>
    <t>951 0309 0312002 244 220</t>
  </si>
  <si>
    <t>951 0309 0312002 244 226</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</si>
  <si>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</si>
  <si>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</si>
  <si>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</si>
  <si>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951 0309 0322003 000 000</t>
  </si>
  <si>
    <t>951 0309 0322003 244 000</t>
  </si>
  <si>
    <t>951 0309 0322003 244 200</t>
  </si>
  <si>
    <t>951 0309 0322003 244 220</t>
  </si>
  <si>
    <t>951 0309 0322003 244 226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</si>
  <si>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</si>
  <si>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</si>
  <si>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</si>
  <si>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</si>
  <si>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</si>
  <si>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</si>
  <si>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</si>
  <si>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</si>
  <si>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Мероприятия по предупреждению происшествий на водных объектах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</si>
  <si>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951 0309 0332006 000 000</t>
  </si>
  <si>
    <t>Прочая закупка товаров, работ и услуг для обеспечения государственных (муниципальных) нужд</t>
  </si>
  <si>
    <t>951 0309 0332006 244 000</t>
  </si>
  <si>
    <t>951 0309 0332006 244 300</t>
  </si>
  <si>
    <t>951 0309 0332006 244 340</t>
  </si>
  <si>
    <t>Национальная экономика</t>
  </si>
  <si>
    <t>951 0400 0000000 000 000</t>
  </si>
  <si>
    <t>Дорожное хозяйство (дорожные фонды)</t>
  </si>
  <si>
    <t>951 0409 0000000 000 000</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</si>
  <si>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</si>
  <si>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951 0409 0410000 000 000</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</si>
  <si>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</si>
  <si>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</si>
  <si>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</si>
  <si>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</si>
  <si>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</si>
  <si>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</si>
  <si>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</si>
  <si>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951 0409 0412020 000 000</t>
  </si>
  <si>
    <t>951 0409 0412020 244 000</t>
  </si>
  <si>
    <t>951 0409 0412020 244 200</t>
  </si>
  <si>
    <t>951 0409 0412020 244 220</t>
  </si>
  <si>
    <t>951 0409 0412020 244 225</t>
  </si>
  <si>
    <t>Расходы на иные мероприятия в области дорожного хозяйства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</si>
  <si>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951 0409 0412024 000 000</t>
  </si>
  <si>
    <t>951 0409 0412024 244 000</t>
  </si>
  <si>
    <t>951 0409 0412024 244 200</t>
  </si>
  <si>
    <t>951 0409 0412024 244 220</t>
  </si>
  <si>
    <t>951 0409 0412024 244 226</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</si>
  <si>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</si>
  <si>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</si>
  <si>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</si>
  <si>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</si>
  <si>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</si>
  <si>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</si>
  <si>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транспортгной системы"</t>
  </si>
  <si>
    <t>951 0409 0418505 000 000</t>
  </si>
  <si>
    <t>951 0409 0418505 244 000</t>
  </si>
  <si>
    <t>951 0409 0418505 244 200</t>
  </si>
  <si>
    <t>951 0409 0418505 244 220</t>
  </si>
  <si>
    <t>951 0409 0418505 244 225</t>
  </si>
  <si>
    <t>Подпрограмма 2 "Повышение безопасности дорожного движения на территории Углеродовского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</si>
  <si>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</si>
  <si>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</si>
  <si>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951 0409 0422008 000 000</t>
  </si>
  <si>
    <t>951 0409 0422008 244 000</t>
  </si>
  <si>
    <t>951 0409 0422008 244 200</t>
  </si>
  <si>
    <t>951 0409 0422008 244 220</t>
  </si>
  <si>
    <t>951 0409 0422008 244 225</t>
  </si>
  <si>
    <t>Жилищно-коммунальное хозяйство</t>
  </si>
  <si>
    <t>951 0500 0000000 000 000</t>
  </si>
  <si>
    <t>Коммунальное хозяйство</t>
  </si>
  <si>
    <t>951 0502 0000000 000 000</t>
  </si>
  <si>
    <t>Подпрограмма "Развитие жилищно-коммунального хозяйства Углеродовского городского поселения"</t>
  </si>
  <si>
    <t>951 0502 0530000 000 000</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</si>
  <si>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</si>
  <si>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951 0502 0532017 000 000</t>
  </si>
  <si>
    <t>Субсидии юридическим лицам (кроме некоммерческих организаций),индивидуальным предпринимателям,  физическим лицам)</t>
  </si>
  <si>
    <t>951 0502 0532017 810 000</t>
  </si>
  <si>
    <t>951 0502 0532017 810 200</t>
  </si>
  <si>
    <t>Безвозмездные перечисления организациям</t>
  </si>
  <si>
    <t>951 0502 0532017 810 240</t>
  </si>
  <si>
    <t>Безвозмездные перечисления организациям, за исключением государственных и муниципальных организаций</t>
  </si>
  <si>
    <t>951 0502 0532017 810 242</t>
  </si>
  <si>
    <t>Мероприятия по ремонту и обслуживанию объектов жилищно-коммунального хозяйства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</si>
  <si>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951 0502 0532023 000 000</t>
  </si>
  <si>
    <t>951 0502 0532023 244 000</t>
  </si>
  <si>
    <t>951 0502 0532023 244 200</t>
  </si>
  <si>
    <t>951 0502 0532023 244 220</t>
  </si>
  <si>
    <t>951 0502 0532023 244 225</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</si>
  <si>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</si>
  <si>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951 0502 0537366 000 000</t>
  </si>
  <si>
    <t>951 0502 0537366 810 000</t>
  </si>
  <si>
    <t>951 0502 0537366 810 200</t>
  </si>
  <si>
    <t>951 0502 0537366 810 240</t>
  </si>
  <si>
    <t>951 0502 0537366 810 242</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</si>
  <si>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</si>
  <si>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951 0502 0538503 000 000</t>
  </si>
  <si>
    <t>951 0502 0538503 810 000</t>
  </si>
  <si>
    <t>951 0502 0538503 810 200</t>
  </si>
  <si>
    <t>951 0502 0538503 810 240</t>
  </si>
  <si>
    <t>951 0502 0538503 810 242</t>
  </si>
  <si>
    <t>951 0502 9990000 000 000</t>
  </si>
  <si>
    <t>Расходы на погашение кредиторской задолженности в рамках непрограммных расходов органа местного самоуправления Углеродовского городского поселения</t>
  </si>
  <si>
    <t>951 0502 9997107 000 000</t>
  </si>
  <si>
    <t>951 0502 9997107 244 000</t>
  </si>
  <si>
    <t>951 0502 9997107 244 300</t>
  </si>
  <si>
    <t>Увеличение стоимости основных средств</t>
  </si>
  <si>
    <t>951 0502 9997107 244 310</t>
  </si>
  <si>
    <t>Субсидии юридическим лицам (кроме некоммерческих организаций),индивидуальным предпринимателям,физическим лицам)</t>
  </si>
  <si>
    <t>951 0502 9997107 810 000</t>
  </si>
  <si>
    <t>951 0502 9997107 810 200</t>
  </si>
  <si>
    <t>951 0502 9997107 810 240</t>
  </si>
  <si>
    <t>951 0502 9997107 810 242</t>
  </si>
  <si>
    <t>Расходы на погашение кредиторской задолженности по расходам на возмещение предприятиям жилищно-коммунального хозяйства части платы граждан за коммунальные услуги в рамках непрограммных расходов органа местного самоуправления Углеродовского городского поселения</t>
  </si>
  <si>
    <t>951 0502 9999041 000 000</t>
  </si>
  <si>
    <t>951 0502 9999041 810 000</t>
  </si>
  <si>
    <t>951 0502 9999041 810 200</t>
  </si>
  <si>
    <t>951 0502 9999041 810 240</t>
  </si>
  <si>
    <t>951 0502 9999041 810 242</t>
  </si>
  <si>
    <t>Благоустройство</t>
  </si>
  <si>
    <t>951 0503 0000000 000 000</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</si>
  <si>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</si>
  <si>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951 0503 0510000 000 000</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</si>
  <si>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</si>
  <si>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951 0503 0512012 000 000</t>
  </si>
  <si>
    <t>951 0503 0512012 244 000</t>
  </si>
  <si>
    <t>951 0503 0512012 244 200</t>
  </si>
  <si>
    <t>Оплата работ и услуг</t>
  </si>
  <si>
    <t>951 0503 0512012 244 220</t>
  </si>
  <si>
    <t>Коммунальные услуги</t>
  </si>
  <si>
    <t>951 0503 0512012 244 223</t>
  </si>
  <si>
    <t>951 0503 0512012 244 225</t>
  </si>
  <si>
    <t>951 0503 0512012 244 300</t>
  </si>
  <si>
    <t>951 0503 0512012 244 340</t>
  </si>
  <si>
    <t>Подпрограмма "Благоусройство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</si>
  <si>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951 0503 0520000 000 000</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</si>
  <si>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</si>
  <si>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951 0503 0522014 000 000</t>
  </si>
  <si>
    <t>951 0503 0522014 244 000</t>
  </si>
  <si>
    <t>951 0503 0522014 244 200</t>
  </si>
  <si>
    <t>951 0503 0522014 244 220</t>
  </si>
  <si>
    <t>951 0503 0522014 244 225</t>
  </si>
  <si>
    <t>951 0503 0522014 244 226</t>
  </si>
  <si>
    <t>951 0503 0522014 244 300</t>
  </si>
  <si>
    <t>951 0503 0522014 244 340</t>
  </si>
  <si>
    <t>Культура,кинематография</t>
  </si>
  <si>
    <t>951 0800 0000000 000 000</t>
  </si>
  <si>
    <t>Культура</t>
  </si>
  <si>
    <t>951 0801 0000000 000 000</t>
  </si>
  <si>
    <t>Подпрограмма"Развитие культуры"муниципальной программы Углеродовского городского поселения "Развитие культуры, физической культуры и спорта"</t>
  </si>
  <si>
    <t>951 0801 0210000 000 000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</si>
  <si>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</si>
  <si>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951 0801 0210059 611 000</t>
  </si>
  <si>
    <t>951 0801 0210059 611 200</t>
  </si>
  <si>
    <t>951 0801 0210059 611 240</t>
  </si>
  <si>
    <t>Безвозмездные перечисления государственным и муниципальным организациям</t>
  </si>
  <si>
    <t>951 0801 0210059 611 241</t>
  </si>
  <si>
    <t>Социальная политика</t>
  </si>
  <si>
    <t>951 1000 0000000 000 000</t>
  </si>
  <si>
    <t>Пенсионное обеспечение</t>
  </si>
  <si>
    <t>951 1001 0000000 000 000</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</si>
  <si>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</si>
  <si>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</si>
  <si>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Расходы на социальную поддержку лиц из числа муниципальных служащих Углеродовского городского поселения</t>
  </si>
  <si>
    <t>951 1001 0631001 000 000</t>
  </si>
  <si>
    <t>Пенсии, выплачиваемые организациями сектора государственного управления</t>
  </si>
  <si>
    <t>951 1001 0631001 312 000</t>
  </si>
  <si>
    <t>951 1001 0631001 312 200</t>
  </si>
  <si>
    <t>Социальное обеспечение</t>
  </si>
  <si>
    <t>951 1001 0631001 312 260</t>
  </si>
  <si>
    <t>Пенсии, пособия, выплачиваемые организациями сектора государственного управления</t>
  </si>
  <si>
    <t>951 1001 0631001 312 263</t>
  </si>
  <si>
    <t>Физическая культура и спорт</t>
  </si>
  <si>
    <t>951 1100 0000000 000 000</t>
  </si>
  <si>
    <t>Массовый спорт</t>
  </si>
  <si>
    <t>951 1102 0000000 000 000</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</si>
  <si>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</si>
  <si>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951 1102 0220000 000 000</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</si>
  <si>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</si>
  <si>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951 1102 0222016 000 000</t>
  </si>
  <si>
    <t>951 1102 0222016 244 000</t>
  </si>
  <si>
    <t>951 1102 0222016 244 200</t>
  </si>
  <si>
    <t>951 1102 0222016 244 220</t>
  </si>
  <si>
    <t>Транспортные услуги</t>
  </si>
  <si>
    <t>951 1102 0222016 244 222</t>
  </si>
  <si>
    <t>951 1102 0222016 244 300</t>
  </si>
  <si>
    <t>951 1102 0222016 244 340</t>
  </si>
  <si>
    <t>Результат исполнения бюджета (дефицит/профицит)</t>
  </si>
  <si>
    <t>x</t>
  </si>
  <si>
    <t>Х</t>
  </si>
  <si>
    <t>3. Источники финансирования дефицита бюджета</t>
  </si>
  <si>
    <t>Код источника</t>
  </si>
  <si>
    <t>Неисполненные назначения</t>
  </si>
  <si>
    <t>финансирования</t>
  </si>
  <si>
    <t>дефицита бюджета</t>
  </si>
  <si>
    <t>Источники финансирования дефицита бюджета - всего</t>
  </si>
  <si>
    <t>500</t>
  </si>
  <si>
    <t>00 90 00 00 00 00 0000 000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</si>
  <si>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</si>
  <si>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</si>
  <si>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</si>
  <si>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</si>
  <si>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</si>
  <si>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 на счетах по учету средств бюджета</t>
  </si>
  <si>
    <t>700</t>
  </si>
  <si>
    <t>951 01 05 00 00 00 0000 000</t>
  </si>
  <si>
    <t>Увеличение остатков средств бюджета</t>
  </si>
  <si>
    <t>710</t>
  </si>
  <si>
    <t>951 01 05 00 00 00 0000 500</t>
  </si>
  <si>
    <t>Увеличение прочих  остатков средств бюджета</t>
  </si>
  <si>
    <t>951 01 05 02 00 00 0000 500</t>
  </si>
  <si>
    <t>Увеличение прочих  остатков денежных средств бюджета</t>
  </si>
  <si>
    <t>951 01 05 02 01 00 0000 510</t>
  </si>
  <si>
    <t>Увеличение прочих  остатков денежных средств бюджетов поселений</t>
  </si>
  <si>
    <t>951 01 05 02 01 10 0000 510</t>
  </si>
  <si>
    <t>Уменьшение остатков средств бюджета</t>
  </si>
  <si>
    <t>720</t>
  </si>
  <si>
    <t>951 01 05 00 00 00 0000 600</t>
  </si>
  <si>
    <t>Уменьшение прочих остатков средств бюджета</t>
  </si>
  <si>
    <t>951 01 05 02 00 00 0000 600</t>
  </si>
  <si>
    <t>Уменьшение прочих остатков денежных средств бюджетов поселений</t>
  </si>
  <si>
    <t>951 01 05 02 01 00 0000 610</t>
  </si>
  <si>
    <t>Уменьшение прочих остатков денежных средств поселений</t>
  </si>
  <si>
    <t>952 01 05 02 01 10 0000 610</t>
  </si>
  <si>
    <t>Руководитель                                           _________________________                       Е.П.Буравикова</t>
  </si>
  <si>
    <t>Начальник экономической службы   _______________           Л.Н.Школьникова</t>
  </si>
  <si>
    <t>Главный бухгалтер ________________ Н.В.Дьякова</t>
  </si>
  <si>
    <t>"12"ноября 2014г.</t>
  </si>
</sst>
</file>

<file path=xl/styles.xml><?xml version="1.0" encoding="utf-8"?>
<styleSheet xmlns="http://schemas.openxmlformats.org/spreadsheetml/2006/main">
  <numFmts count="4">
    <numFmt numFmtId="164" formatCode="GENERAL"/>
    <numFmt numFmtId="165" formatCode="@"/>
    <numFmt numFmtId="166" formatCode="#,##0.00"/>
    <numFmt numFmtId="167" formatCode="_-* #,##0.00_р_._-;\-* #,##0.00_р_._-;_-* \-??_р_._-;_-@_-"/>
  </numFmts>
  <fonts count="15">
    <font>
      <sz val="10"/>
      <name val="Arial Cyr"/>
      <family val="2"/>
    </font>
    <font>
      <sz val="10"/>
      <name val="Arial"/>
      <family val="0"/>
    </font>
    <font>
      <sz val="14"/>
      <name val="Arial Cyr"/>
      <family val="2"/>
    </font>
    <font>
      <b/>
      <sz val="14"/>
      <name val="Arial Cyr"/>
      <family val="2"/>
    </font>
    <font>
      <sz val="12"/>
      <name val="Arial Cyr"/>
      <family val="2"/>
    </font>
    <font>
      <sz val="14"/>
      <name val="Arial"/>
      <family val="2"/>
    </font>
    <font>
      <sz val="16"/>
      <name val="Arial"/>
      <family val="2"/>
    </font>
    <font>
      <sz val="18"/>
      <name val="Arial Cyr"/>
      <family val="2"/>
    </font>
    <font>
      <b/>
      <sz val="11"/>
      <name val="Arial Cyr"/>
      <family val="2"/>
    </font>
    <font>
      <sz val="8"/>
      <name val="Arial Cyr"/>
      <family val="2"/>
    </font>
    <font>
      <sz val="12"/>
      <name val="Arial"/>
      <family val="2"/>
    </font>
    <font>
      <sz val="12"/>
      <color indexed="8"/>
      <name val="Arial"/>
      <family val="2"/>
    </font>
    <font>
      <sz val="18"/>
      <name val="Arial"/>
      <family val="2"/>
    </font>
    <font>
      <b/>
      <sz val="10"/>
      <name val="Arial"/>
      <family val="2"/>
    </font>
    <font>
      <sz val="16"/>
      <name val="Arial Cyr"/>
      <family val="2"/>
    </font>
  </fonts>
  <fills count="3">
    <fill>
      <patternFill/>
    </fill>
    <fill>
      <patternFill patternType="gray125"/>
    </fill>
    <fill>
      <patternFill patternType="solid">
        <fgColor indexed="9"/>
        <bgColor indexed="64"/>
      </patternFill>
    </fill>
  </fills>
  <borders count="36">
    <border>
      <left/>
      <right/>
      <top/>
      <bottom/>
      <diagonal/>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7">
    <xf numFmtId="164" fontId="0" fillId="0" borderId="0" xfId="0" applyAlignment="1">
      <alignment/>
    </xf>
    <xf numFmtId="164" fontId="2" fillId="0" borderId="0" xfId="0" applyFont="1" applyAlignment="1">
      <alignment horizontal="left"/>
    </xf>
    <xf numFmtId="164" fontId="2" fillId="0" borderId="0" xfId="0" applyFont="1" applyAlignment="1">
      <alignment/>
    </xf>
    <xf numFmtId="164" fontId="2" fillId="0" borderId="0" xfId="0" applyFont="1" applyBorder="1" applyAlignment="1">
      <alignment/>
    </xf>
    <xf numFmtId="164" fontId="3" fillId="0" borderId="0" xfId="0" applyFont="1" applyBorder="1" applyAlignment="1">
      <alignment horizontal="center"/>
    </xf>
    <xf numFmtId="164" fontId="2" fillId="0" borderId="1" xfId="0" applyFont="1" applyBorder="1" applyAlignment="1">
      <alignment horizontal="center"/>
    </xf>
    <xf numFmtId="164" fontId="2" fillId="0" borderId="0" xfId="0" applyFont="1" applyBorder="1" applyAlignment="1">
      <alignment horizontal="center"/>
    </xf>
    <xf numFmtId="165" fontId="2" fillId="0" borderId="2" xfId="0" applyNumberFormat="1" applyFont="1" applyBorder="1" applyAlignment="1">
      <alignment horizontal="center"/>
    </xf>
    <xf numFmtId="164" fontId="2" fillId="0" borderId="0" xfId="0" applyFont="1" applyAlignment="1">
      <alignment horizontal="center"/>
    </xf>
    <xf numFmtId="165" fontId="2" fillId="0" borderId="3" xfId="0" applyNumberFormat="1" applyFont="1" applyBorder="1" applyAlignment="1">
      <alignment horizontal="center"/>
    </xf>
    <xf numFmtId="164" fontId="4" fillId="0" borderId="0" xfId="0" applyFont="1" applyAlignment="1">
      <alignment horizontal="left"/>
    </xf>
    <xf numFmtId="165" fontId="2" fillId="0" borderId="0" xfId="0" applyNumberFormat="1" applyFont="1" applyAlignment="1">
      <alignment/>
    </xf>
    <xf numFmtId="165" fontId="2" fillId="0" borderId="4" xfId="0" applyNumberFormat="1" applyFont="1" applyBorder="1" applyAlignment="1">
      <alignment horizontal="center"/>
    </xf>
    <xf numFmtId="164" fontId="4" fillId="0" borderId="0" xfId="0" applyFont="1" applyAlignment="1">
      <alignment/>
    </xf>
    <xf numFmtId="164" fontId="2" fillId="0" borderId="0" xfId="0" applyFont="1" applyAlignment="1">
      <alignment/>
    </xf>
    <xf numFmtId="164" fontId="4" fillId="0" borderId="0" xfId="0" applyFont="1" applyBorder="1" applyAlignment="1">
      <alignment horizontal="left" wrapText="1"/>
    </xf>
    <xf numFmtId="165" fontId="2" fillId="0" borderId="5" xfId="0" applyNumberFormat="1" applyFont="1" applyBorder="1" applyAlignment="1">
      <alignment horizontal="center"/>
    </xf>
    <xf numFmtId="164" fontId="3" fillId="0" borderId="0" xfId="0" applyFont="1" applyBorder="1" applyAlignment="1">
      <alignment/>
    </xf>
    <xf numFmtId="165" fontId="2" fillId="0" borderId="0" xfId="0" applyNumberFormat="1" applyFont="1" applyBorder="1" applyAlignment="1">
      <alignment horizontal="center"/>
    </xf>
    <xf numFmtId="164" fontId="2" fillId="0" borderId="6" xfId="0" applyFont="1" applyBorder="1" applyAlignment="1">
      <alignment horizontal="left"/>
    </xf>
    <xf numFmtId="164" fontId="2" fillId="0" borderId="6" xfId="0" applyFont="1" applyBorder="1" applyAlignment="1">
      <alignment/>
    </xf>
    <xf numFmtId="165" fontId="2" fillId="0" borderId="6" xfId="0" applyNumberFormat="1" applyFont="1" applyBorder="1" applyAlignment="1">
      <alignment/>
    </xf>
    <xf numFmtId="164" fontId="2" fillId="0" borderId="6" xfId="0" applyFont="1" applyBorder="1" applyAlignment="1">
      <alignment/>
    </xf>
    <xf numFmtId="164" fontId="2" fillId="0" borderId="7" xfId="0" applyFont="1" applyBorder="1" applyAlignment="1">
      <alignment horizontal="left"/>
    </xf>
    <xf numFmtId="164" fontId="2" fillId="0" borderId="8" xfId="0" applyFont="1" applyBorder="1" applyAlignment="1">
      <alignment horizontal="center"/>
    </xf>
    <xf numFmtId="164" fontId="2" fillId="0" borderId="9" xfId="0" applyFont="1" applyBorder="1" applyAlignment="1">
      <alignment horizontal="center"/>
    </xf>
    <xf numFmtId="165" fontId="2" fillId="0" borderId="9" xfId="0" applyNumberFormat="1" applyFont="1" applyBorder="1" applyAlignment="1">
      <alignment horizontal="center" vertical="center"/>
    </xf>
    <xf numFmtId="164" fontId="2" fillId="0" borderId="7" xfId="0" applyFont="1" applyBorder="1" applyAlignment="1">
      <alignment horizontal="center"/>
    </xf>
    <xf numFmtId="164" fontId="2" fillId="0" borderId="9" xfId="0" applyFont="1" applyBorder="1" applyAlignment="1">
      <alignment horizontal="left"/>
    </xf>
    <xf numFmtId="164" fontId="2" fillId="0" borderId="10" xfId="0" applyFont="1" applyBorder="1" applyAlignment="1">
      <alignment horizontal="center" vertical="center"/>
    </xf>
    <xf numFmtId="164" fontId="2" fillId="0" borderId="7" xfId="0" applyFont="1" applyBorder="1" applyAlignment="1">
      <alignment horizontal="center" vertical="center"/>
    </xf>
    <xf numFmtId="165" fontId="2" fillId="0" borderId="7" xfId="0" applyNumberFormat="1" applyFont="1" applyBorder="1" applyAlignment="1">
      <alignment horizontal="center" vertical="center"/>
    </xf>
    <xf numFmtId="164" fontId="5" fillId="0" borderId="11" xfId="0" applyFont="1" applyBorder="1" applyAlignment="1">
      <alignment/>
    </xf>
    <xf numFmtId="165" fontId="5" fillId="0" borderId="12" xfId="0" applyNumberFormat="1" applyFont="1" applyBorder="1" applyAlignment="1">
      <alignment horizontal="center"/>
    </xf>
    <xf numFmtId="165" fontId="6" fillId="0" borderId="13" xfId="0" applyNumberFormat="1" applyFont="1" applyBorder="1" applyAlignment="1">
      <alignment horizontal="center"/>
    </xf>
    <xf numFmtId="166" fontId="7" fillId="0" borderId="13" xfId="0" applyNumberFormat="1" applyFont="1" applyBorder="1" applyAlignment="1">
      <alignment/>
    </xf>
    <xf numFmtId="166" fontId="7" fillId="0" borderId="14" xfId="0" applyNumberFormat="1" applyFont="1" applyBorder="1" applyAlignment="1">
      <alignment/>
    </xf>
    <xf numFmtId="165" fontId="5" fillId="0" borderId="15" xfId="0" applyNumberFormat="1" applyFont="1" applyBorder="1" applyAlignment="1">
      <alignment horizontal="center"/>
    </xf>
    <xf numFmtId="165" fontId="6" fillId="0" borderId="16" xfId="0" applyNumberFormat="1" applyFont="1" applyBorder="1" applyAlignment="1">
      <alignment/>
    </xf>
    <xf numFmtId="166" fontId="7" fillId="0" borderId="10" xfId="0" applyNumberFormat="1" applyFont="1" applyBorder="1" applyAlignment="1">
      <alignment/>
    </xf>
    <xf numFmtId="166" fontId="7" fillId="0" borderId="17" xfId="0" applyNumberFormat="1" applyFont="1" applyBorder="1" applyAlignment="1">
      <alignment/>
    </xf>
    <xf numFmtId="164" fontId="5" fillId="0" borderId="11" xfId="0" applyFont="1" applyBorder="1" applyAlignment="1">
      <alignment vertical="center" wrapText="1"/>
    </xf>
    <xf numFmtId="165" fontId="6" fillId="0" borderId="10" xfId="0" applyNumberFormat="1" applyFont="1" applyBorder="1" applyAlignment="1">
      <alignment horizontal="center"/>
    </xf>
    <xf numFmtId="166" fontId="7" fillId="0" borderId="18" xfId="0" applyNumberFormat="1" applyFont="1" applyBorder="1" applyAlignment="1">
      <alignment/>
    </xf>
    <xf numFmtId="166" fontId="7" fillId="0" borderId="19" xfId="0" applyNumberFormat="1" applyFont="1" applyBorder="1" applyAlignment="1">
      <alignment/>
    </xf>
    <xf numFmtId="166" fontId="7" fillId="0" borderId="18" xfId="0" applyNumberFormat="1" applyFont="1" applyBorder="1" applyAlignment="1">
      <alignment horizontal="center"/>
    </xf>
    <xf numFmtId="166" fontId="7" fillId="0" borderId="17" xfId="0" applyNumberFormat="1" applyFont="1" applyBorder="1" applyAlignment="1">
      <alignment horizontal="center"/>
    </xf>
    <xf numFmtId="164" fontId="5" fillId="0" borderId="11" xfId="0" applyFont="1" applyBorder="1" applyAlignment="1">
      <alignment horizontal="left" vertical="center" wrapText="1"/>
    </xf>
    <xf numFmtId="167" fontId="7" fillId="0" borderId="19" xfId="0" applyNumberFormat="1" applyFont="1" applyBorder="1" applyAlignment="1">
      <alignment/>
    </xf>
    <xf numFmtId="167" fontId="7" fillId="0" borderId="18" xfId="0" applyNumberFormat="1" applyFont="1" applyBorder="1" applyAlignment="1">
      <alignment/>
    </xf>
    <xf numFmtId="164" fontId="5" fillId="0" borderId="11" xfId="0" applyFont="1" applyBorder="1" applyAlignment="1">
      <alignment horizontal="left" vertical="top" wrapText="1"/>
    </xf>
    <xf numFmtId="165" fontId="5" fillId="0" borderId="15"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6" fontId="7" fillId="0" borderId="10" xfId="0" applyNumberFormat="1" applyFont="1" applyBorder="1" applyAlignment="1">
      <alignment horizontal="center"/>
    </xf>
    <xf numFmtId="167" fontId="7" fillId="0" borderId="10" xfId="0" applyNumberFormat="1" applyFont="1" applyBorder="1" applyAlignment="1">
      <alignment/>
    </xf>
    <xf numFmtId="167" fontId="7" fillId="0" borderId="17" xfId="0" applyNumberFormat="1" applyFont="1" applyBorder="1" applyAlignment="1">
      <alignment horizontal="center" shrinkToFit="1"/>
    </xf>
    <xf numFmtId="165" fontId="5" fillId="0" borderId="20" xfId="0" applyNumberFormat="1" applyFont="1" applyBorder="1" applyAlignment="1">
      <alignment horizontal="center"/>
    </xf>
    <xf numFmtId="165" fontId="6" fillId="0" borderId="1" xfId="0" applyNumberFormat="1" applyFont="1" applyBorder="1" applyAlignment="1">
      <alignment horizontal="center"/>
    </xf>
    <xf numFmtId="166" fontId="7" fillId="0" borderId="1" xfId="0" applyNumberFormat="1" applyFont="1" applyBorder="1" applyAlignment="1">
      <alignment/>
    </xf>
    <xf numFmtId="166" fontId="7" fillId="0" borderId="21" xfId="0" applyNumberFormat="1" applyFont="1" applyBorder="1" applyAlignment="1">
      <alignment/>
    </xf>
    <xf numFmtId="164" fontId="8" fillId="0" borderId="0" xfId="0" applyFont="1" applyBorder="1" applyAlignment="1">
      <alignment/>
    </xf>
    <xf numFmtId="164" fontId="9" fillId="0" borderId="0" xfId="0" applyFont="1" applyAlignment="1">
      <alignment horizontal="left"/>
    </xf>
    <xf numFmtId="165" fontId="9" fillId="0" borderId="0" xfId="0" applyNumberFormat="1" applyFont="1" applyAlignment="1">
      <alignment/>
    </xf>
    <xf numFmtId="164" fontId="0" fillId="0" borderId="6" xfId="0" applyBorder="1" applyAlignment="1">
      <alignment horizontal="left"/>
    </xf>
    <xf numFmtId="164" fontId="0" fillId="0" borderId="6" xfId="0" applyBorder="1" applyAlignment="1">
      <alignment/>
    </xf>
    <xf numFmtId="165" fontId="0" fillId="0" borderId="6" xfId="0" applyNumberFormat="1" applyBorder="1" applyAlignment="1">
      <alignment/>
    </xf>
    <xf numFmtId="164" fontId="9" fillId="0" borderId="8" xfId="0" applyFont="1" applyBorder="1" applyAlignment="1">
      <alignment horizontal="center"/>
    </xf>
    <xf numFmtId="165" fontId="9" fillId="0" borderId="9" xfId="0" applyNumberFormat="1" applyFont="1" applyBorder="1" applyAlignment="1">
      <alignment horizontal="center" vertical="center"/>
    </xf>
    <xf numFmtId="164" fontId="9" fillId="0" borderId="7" xfId="0" applyFont="1" applyBorder="1" applyAlignment="1">
      <alignment/>
    </xf>
    <xf numFmtId="164" fontId="9" fillId="0" borderId="7" xfId="0" applyFont="1" applyBorder="1" applyAlignment="1">
      <alignment horizontal="center"/>
    </xf>
    <xf numFmtId="164" fontId="9" fillId="0" borderId="9" xfId="0" applyFont="1" applyBorder="1" applyAlignment="1">
      <alignment horizontal="center"/>
    </xf>
    <xf numFmtId="164" fontId="9" fillId="0" borderId="22" xfId="0" applyFont="1" applyBorder="1" applyAlignment="1">
      <alignment horizontal="center" vertical="center"/>
    </xf>
    <xf numFmtId="164" fontId="9" fillId="0" borderId="23" xfId="0" applyFont="1" applyBorder="1" applyAlignment="1">
      <alignment horizontal="center" vertical="center"/>
    </xf>
    <xf numFmtId="164" fontId="9" fillId="0" borderId="24" xfId="0" applyFont="1" applyBorder="1" applyAlignment="1">
      <alignment horizontal="center" vertical="center"/>
    </xf>
    <xf numFmtId="165" fontId="9" fillId="0" borderId="24" xfId="0" applyNumberFormat="1" applyFont="1" applyBorder="1" applyAlignment="1">
      <alignment horizontal="center" vertical="center"/>
    </xf>
    <xf numFmtId="165" fontId="9" fillId="0" borderId="25" xfId="0" applyNumberFormat="1" applyFont="1" applyBorder="1" applyAlignment="1">
      <alignment horizontal="center" vertical="center"/>
    </xf>
    <xf numFmtId="164" fontId="10" fillId="0" borderId="11" xfId="0" applyFont="1" applyBorder="1" applyAlignment="1">
      <alignment/>
    </xf>
    <xf numFmtId="165" fontId="5" fillId="0" borderId="15" xfId="0" applyNumberFormat="1" applyFont="1" applyBorder="1" applyAlignment="1">
      <alignment/>
    </xf>
    <xf numFmtId="165" fontId="5" fillId="0" borderId="10" xfId="0" applyNumberFormat="1" applyFont="1" applyBorder="1" applyAlignment="1">
      <alignment/>
    </xf>
    <xf numFmtId="166" fontId="6" fillId="0" borderId="10" xfId="0" applyNumberFormat="1" applyFont="1" applyBorder="1" applyAlignment="1">
      <alignment/>
    </xf>
    <xf numFmtId="166" fontId="6" fillId="0" borderId="22" xfId="0" applyNumberFormat="1" applyFont="1" applyBorder="1" applyAlignment="1">
      <alignment/>
    </xf>
    <xf numFmtId="166" fontId="6" fillId="0" borderId="17" xfId="0" applyNumberFormat="1" applyFont="1" applyBorder="1" applyAlignment="1">
      <alignment/>
    </xf>
    <xf numFmtId="164" fontId="0" fillId="0" borderId="0" xfId="0" applyBorder="1" applyAlignment="1">
      <alignment/>
    </xf>
    <xf numFmtId="164" fontId="10" fillId="0" borderId="16" xfId="0" applyFont="1" applyBorder="1" applyAlignment="1">
      <alignment wrapText="1"/>
    </xf>
    <xf numFmtId="165" fontId="5" fillId="0" borderId="26" xfId="0" applyNumberFormat="1" applyFont="1" applyBorder="1" applyAlignment="1">
      <alignment horizontal="center"/>
    </xf>
    <xf numFmtId="165" fontId="5" fillId="0" borderId="10" xfId="0" applyNumberFormat="1" applyFont="1" applyBorder="1" applyAlignment="1">
      <alignment horizontal="center"/>
    </xf>
    <xf numFmtId="165" fontId="1" fillId="0" borderId="0" xfId="0" applyNumberFormat="1" applyFont="1" applyBorder="1" applyAlignment="1">
      <alignment/>
    </xf>
    <xf numFmtId="165" fontId="1" fillId="0" borderId="0" xfId="0" applyNumberFormat="1" applyFont="1" applyBorder="1" applyAlignment="1">
      <alignment horizontal="center"/>
    </xf>
    <xf numFmtId="164" fontId="11" fillId="0" borderId="11" xfId="0" applyFont="1" applyBorder="1" applyAlignment="1">
      <alignment wrapText="1"/>
    </xf>
    <xf numFmtId="164" fontId="11" fillId="0" borderId="27" xfId="0" applyFont="1" applyBorder="1" applyAlignment="1">
      <alignment wrapText="1"/>
    </xf>
    <xf numFmtId="164" fontId="10" fillId="0" borderId="10" xfId="0" applyFont="1" applyBorder="1" applyAlignment="1">
      <alignment wrapText="1"/>
    </xf>
    <xf numFmtId="165" fontId="5" fillId="0" borderId="22" xfId="0" applyNumberFormat="1" applyFont="1" applyBorder="1" applyAlignment="1">
      <alignment horizontal="center"/>
    </xf>
    <xf numFmtId="164" fontId="10" fillId="0" borderId="11" xfId="0" applyFont="1" applyBorder="1" applyAlignment="1">
      <alignment wrapText="1"/>
    </xf>
    <xf numFmtId="164" fontId="10" fillId="0" borderId="11" xfId="0" applyFont="1" applyBorder="1" applyAlignment="1">
      <alignment horizontal="left" vertical="center" wrapText="1"/>
    </xf>
    <xf numFmtId="164" fontId="11" fillId="0" borderId="17" xfId="0" applyFont="1" applyBorder="1" applyAlignment="1">
      <alignment wrapText="1"/>
    </xf>
    <xf numFmtId="164" fontId="11" fillId="0" borderId="0" xfId="0" applyFont="1" applyAlignment="1">
      <alignment wrapText="1"/>
    </xf>
    <xf numFmtId="166" fontId="6" fillId="0" borderId="10" xfId="0" applyNumberFormat="1" applyFont="1" applyBorder="1" applyAlignment="1">
      <alignment horizontal="right"/>
    </xf>
    <xf numFmtId="167" fontId="6" fillId="0" borderId="10" xfId="0" applyNumberFormat="1" applyFont="1" applyBorder="1" applyAlignment="1">
      <alignment horizontal="right"/>
    </xf>
    <xf numFmtId="166" fontId="6" fillId="0" borderId="17" xfId="0" applyNumberFormat="1" applyFont="1" applyBorder="1" applyAlignment="1">
      <alignment horizontal="center"/>
    </xf>
    <xf numFmtId="166" fontId="6" fillId="0" borderId="10" xfId="0" applyNumberFormat="1" applyFont="1" applyBorder="1" applyAlignment="1">
      <alignment horizontal="center"/>
    </xf>
    <xf numFmtId="164" fontId="11" fillId="0" borderId="28" xfId="0" applyFont="1" applyBorder="1" applyAlignment="1">
      <alignment wrapText="1"/>
    </xf>
    <xf numFmtId="167" fontId="6" fillId="0" borderId="10" xfId="0" applyNumberFormat="1" applyFont="1" applyBorder="1" applyAlignment="1">
      <alignment horizontal="center"/>
    </xf>
    <xf numFmtId="164" fontId="11" fillId="0" borderId="29" xfId="0" applyFont="1" applyBorder="1" applyAlignment="1">
      <alignment wrapText="1"/>
    </xf>
    <xf numFmtId="164" fontId="11" fillId="0" borderId="30" xfId="0" applyFont="1" applyBorder="1" applyAlignment="1">
      <alignment wrapText="1"/>
    </xf>
    <xf numFmtId="164" fontId="11" fillId="0" borderId="0" xfId="0" applyFont="1" applyBorder="1" applyAlignment="1">
      <alignment wrapText="1"/>
    </xf>
    <xf numFmtId="164" fontId="10" fillId="0" borderId="16" xfId="0" applyFont="1" applyBorder="1" applyAlignment="1">
      <alignment horizontal="left" vertical="center" wrapText="1"/>
    </xf>
    <xf numFmtId="164" fontId="10" fillId="2" borderId="16" xfId="0" applyFont="1" applyFill="1" applyBorder="1" applyAlignment="1">
      <alignment horizontal="left" vertical="center" wrapText="1"/>
    </xf>
    <xf numFmtId="164" fontId="10" fillId="0" borderId="31" xfId="0" applyFont="1" applyBorder="1" applyAlignment="1">
      <alignment horizontal="left" vertical="center" wrapText="1"/>
    </xf>
    <xf numFmtId="164" fontId="10" fillId="2" borderId="11" xfId="0" applyFont="1" applyFill="1" applyBorder="1" applyAlignment="1">
      <alignment horizontal="left" vertical="center" wrapText="1"/>
    </xf>
    <xf numFmtId="166" fontId="10" fillId="0" borderId="16" xfId="0" applyNumberFormat="1" applyFont="1" applyBorder="1" applyAlignment="1">
      <alignment horizontal="left" vertical="center" wrapText="1"/>
    </xf>
    <xf numFmtId="167" fontId="6" fillId="0" borderId="10" xfId="0" applyNumberFormat="1" applyFont="1" applyBorder="1" applyAlignment="1">
      <alignment horizontal="right" shrinkToFit="1"/>
    </xf>
    <xf numFmtId="164" fontId="11" fillId="0" borderId="10" xfId="0" applyFont="1" applyBorder="1" applyAlignment="1">
      <alignment wrapText="1"/>
    </xf>
    <xf numFmtId="167" fontId="6" fillId="0" borderId="10" xfId="0" applyNumberFormat="1" applyFont="1" applyBorder="1" applyAlignment="1">
      <alignment horizontal="center" shrinkToFit="1"/>
    </xf>
    <xf numFmtId="167" fontId="6" fillId="0" borderId="10" xfId="0" applyNumberFormat="1" applyFont="1" applyBorder="1" applyAlignment="1">
      <alignment/>
    </xf>
    <xf numFmtId="165" fontId="5" fillId="0" borderId="32" xfId="0" applyNumberFormat="1" applyFont="1" applyBorder="1" applyAlignment="1">
      <alignment horizontal="center"/>
    </xf>
    <xf numFmtId="166" fontId="6" fillId="0" borderId="11" xfId="0" applyNumberFormat="1" applyFont="1" applyBorder="1" applyAlignment="1">
      <alignment/>
    </xf>
    <xf numFmtId="167" fontId="6" fillId="0" borderId="10" xfId="0" applyNumberFormat="1" applyFont="1" applyBorder="1" applyAlignment="1">
      <alignment horizontal="left"/>
    </xf>
    <xf numFmtId="164" fontId="10" fillId="0" borderId="0" xfId="0" applyFont="1" applyAlignment="1">
      <alignment wrapText="1"/>
    </xf>
    <xf numFmtId="167" fontId="6" fillId="0" borderId="17" xfId="0" applyNumberFormat="1" applyFont="1" applyBorder="1" applyAlignment="1">
      <alignment horizontal="center"/>
    </xf>
    <xf numFmtId="167" fontId="6" fillId="0" borderId="17" xfId="0" applyNumberFormat="1" applyFont="1" applyBorder="1" applyAlignment="1">
      <alignment horizontal="right"/>
    </xf>
    <xf numFmtId="166" fontId="6" fillId="0" borderId="17" xfId="0" applyNumberFormat="1" applyFont="1" applyBorder="1" applyAlignment="1">
      <alignment horizontal="right"/>
    </xf>
    <xf numFmtId="164" fontId="1" fillId="0" borderId="0" xfId="0" applyFont="1" applyBorder="1" applyAlignment="1">
      <alignment/>
    </xf>
    <xf numFmtId="164" fontId="1" fillId="0" borderId="0" xfId="0" applyFont="1" applyBorder="1" applyAlignment="1">
      <alignment/>
    </xf>
    <xf numFmtId="164" fontId="11" fillId="0" borderId="31" xfId="0" applyFont="1" applyBorder="1" applyAlignment="1">
      <alignment wrapText="1"/>
    </xf>
    <xf numFmtId="167" fontId="6" fillId="0" borderId="10" xfId="0" applyNumberFormat="1" applyFont="1" applyBorder="1" applyAlignment="1">
      <alignment horizontal="center" vertical="center"/>
    </xf>
    <xf numFmtId="165" fontId="5" fillId="0" borderId="33" xfId="0" applyNumberFormat="1" applyFont="1" applyBorder="1" applyAlignment="1">
      <alignment horizontal="center"/>
    </xf>
    <xf numFmtId="167" fontId="6" fillId="0" borderId="7" xfId="0" applyNumberFormat="1" applyFont="1" applyBorder="1" applyAlignment="1">
      <alignment horizontal="center"/>
    </xf>
    <xf numFmtId="166" fontId="6" fillId="0" borderId="34" xfId="0" applyNumberFormat="1" applyFont="1" applyBorder="1" applyAlignment="1">
      <alignment/>
    </xf>
    <xf numFmtId="164" fontId="5" fillId="2" borderId="20" xfId="0" applyFont="1" applyFill="1" applyBorder="1" applyAlignment="1">
      <alignment horizontal="center"/>
    </xf>
    <xf numFmtId="165" fontId="2" fillId="2" borderId="1" xfId="0" applyNumberFormat="1" applyFont="1" applyFill="1" applyBorder="1" applyAlignment="1">
      <alignment horizontal="center"/>
    </xf>
    <xf numFmtId="166" fontId="6" fillId="2" borderId="1" xfId="0" applyNumberFormat="1" applyFont="1" applyFill="1" applyBorder="1" applyAlignment="1">
      <alignment/>
    </xf>
    <xf numFmtId="166" fontId="12" fillId="2" borderId="13" xfId="0" applyNumberFormat="1" applyFont="1" applyFill="1" applyBorder="1" applyAlignment="1">
      <alignment/>
    </xf>
    <xf numFmtId="166" fontId="13" fillId="2" borderId="21" xfId="0" applyNumberFormat="1" applyFont="1" applyFill="1" applyBorder="1" applyAlignment="1">
      <alignment horizontal="center"/>
    </xf>
    <xf numFmtId="164" fontId="5" fillId="0" borderId="0" xfId="0" applyFont="1" applyBorder="1" applyAlignment="1">
      <alignment horizontal="left" vertical="center" wrapText="1"/>
    </xf>
    <xf numFmtId="165" fontId="2" fillId="0" borderId="0" xfId="0" applyNumberFormat="1" applyFont="1" applyBorder="1" applyAlignment="1">
      <alignment horizontal="left"/>
    </xf>
    <xf numFmtId="165" fontId="2" fillId="0" borderId="0" xfId="0" applyNumberFormat="1" applyFont="1" applyBorder="1" applyAlignment="1">
      <alignment horizontal="center" vertical="center"/>
    </xf>
    <xf numFmtId="165" fontId="2" fillId="0" borderId="0" xfId="0" applyNumberFormat="1" applyFont="1" applyBorder="1" applyAlignment="1">
      <alignment/>
    </xf>
    <xf numFmtId="165" fontId="2" fillId="0" borderId="6" xfId="0" applyNumberFormat="1" applyFont="1" applyBorder="1" applyAlignment="1">
      <alignment horizontal="left"/>
    </xf>
    <xf numFmtId="164" fontId="2" fillId="0" borderId="0" xfId="0" applyFont="1" applyBorder="1" applyAlignment="1">
      <alignment/>
    </xf>
    <xf numFmtId="164" fontId="2" fillId="0" borderId="16" xfId="0" applyFont="1" applyBorder="1" applyAlignment="1">
      <alignment horizontal="center"/>
    </xf>
    <xf numFmtId="164" fontId="2" fillId="0" borderId="12" xfId="0" applyFont="1" applyBorder="1" applyAlignment="1">
      <alignment horizontal="center" vertical="center" wrapText="1"/>
    </xf>
    <xf numFmtId="165" fontId="2" fillId="0" borderId="35" xfId="0" applyNumberFormat="1" applyFont="1" applyBorder="1" applyAlignment="1">
      <alignment horizontal="center" vertical="center"/>
    </xf>
    <xf numFmtId="164" fontId="2" fillId="0" borderId="35" xfId="0" applyFont="1" applyBorder="1" applyAlignment="1">
      <alignment horizontal="center"/>
    </xf>
    <xf numFmtId="165" fontId="2" fillId="0" borderId="16" xfId="0" applyNumberFormat="1" applyFont="1" applyBorder="1" applyAlignment="1">
      <alignment horizontal="center" vertical="center"/>
    </xf>
    <xf numFmtId="165" fontId="2" fillId="0" borderId="33" xfId="0" applyNumberFormat="1" applyFont="1" applyBorder="1" applyAlignment="1">
      <alignment horizontal="center" vertical="center"/>
    </xf>
    <xf numFmtId="165" fontId="6" fillId="0" borderId="13" xfId="0" applyNumberFormat="1" applyFont="1" applyBorder="1" applyAlignment="1">
      <alignment/>
    </xf>
    <xf numFmtId="166" fontId="12" fillId="0" borderId="13" xfId="0" applyNumberFormat="1" applyFont="1" applyBorder="1" applyAlignment="1">
      <alignment horizontal="right"/>
    </xf>
    <xf numFmtId="166" fontId="12" fillId="0" borderId="13" xfId="0" applyNumberFormat="1" applyFont="1" applyBorder="1" applyAlignment="1">
      <alignment horizontal="center"/>
    </xf>
    <xf numFmtId="164" fontId="5" fillId="0" borderId="16" xfId="0" applyFont="1" applyBorder="1" applyAlignment="1">
      <alignment vertical="center" wrapText="1"/>
    </xf>
    <xf numFmtId="165" fontId="12" fillId="0" borderId="10" xfId="0" applyNumberFormat="1" applyFont="1" applyBorder="1" applyAlignment="1">
      <alignment horizontal="center"/>
    </xf>
    <xf numFmtId="165" fontId="5" fillId="0" borderId="17" xfId="0" applyNumberFormat="1" applyFont="1" applyBorder="1" applyAlignment="1">
      <alignment horizontal="center"/>
    </xf>
    <xf numFmtId="164" fontId="5" fillId="0" borderId="0" xfId="0" applyFont="1" applyBorder="1" applyAlignment="1">
      <alignment vertical="center" wrapText="1"/>
    </xf>
    <xf numFmtId="164" fontId="5" fillId="0" borderId="11" xfId="0" applyFont="1" applyBorder="1" applyAlignment="1">
      <alignment/>
    </xf>
    <xf numFmtId="164" fontId="5" fillId="0" borderId="0" xfId="0" applyFont="1" applyBorder="1" applyAlignment="1">
      <alignment/>
    </xf>
    <xf numFmtId="165" fontId="6" fillId="0" borderId="10" xfId="0" applyNumberFormat="1" applyFont="1" applyBorder="1" applyAlignment="1">
      <alignment/>
    </xf>
    <xf numFmtId="164" fontId="5" fillId="0" borderId="11" xfId="0" applyFont="1" applyBorder="1" applyAlignment="1">
      <alignment vertical="top" wrapText="1"/>
    </xf>
    <xf numFmtId="166" fontId="7" fillId="0" borderId="10" xfId="0" applyNumberFormat="1" applyFont="1" applyBorder="1" applyAlignment="1">
      <alignment horizontal="right"/>
    </xf>
    <xf numFmtId="164" fontId="5" fillId="0" borderId="0" xfId="0" applyFont="1" applyBorder="1" applyAlignment="1">
      <alignment vertical="top" wrapText="1"/>
    </xf>
    <xf numFmtId="164" fontId="2" fillId="0" borderId="17" xfId="0" applyFont="1" applyBorder="1" applyAlignment="1">
      <alignment horizontal="center"/>
    </xf>
    <xf numFmtId="166" fontId="12" fillId="0" borderId="10" xfId="0" applyNumberFormat="1" applyFont="1" applyBorder="1" applyAlignment="1">
      <alignment horizontal="right"/>
    </xf>
    <xf numFmtId="164" fontId="5" fillId="0" borderId="16" xfId="0" applyFont="1" applyBorder="1" applyAlignment="1">
      <alignment vertical="top" wrapText="1"/>
    </xf>
    <xf numFmtId="165" fontId="5" fillId="0" borderId="0" xfId="0" applyNumberFormat="1" applyFont="1" applyBorder="1" applyAlignment="1">
      <alignment horizontal="center"/>
    </xf>
    <xf numFmtId="166" fontId="2" fillId="0" borderId="0" xfId="0" applyNumberFormat="1" applyFont="1" applyBorder="1" applyAlignment="1">
      <alignment horizontal="right" wrapText="1"/>
    </xf>
    <xf numFmtId="165" fontId="6" fillId="0" borderId="1" xfId="0" applyNumberFormat="1" applyFont="1" applyBorder="1" applyAlignment="1">
      <alignment/>
    </xf>
    <xf numFmtId="165" fontId="5" fillId="0" borderId="21" xfId="0" applyNumberFormat="1" applyFont="1" applyBorder="1" applyAlignment="1">
      <alignment horizontal="center"/>
    </xf>
    <xf numFmtId="165" fontId="5" fillId="0" borderId="0" xfId="0" applyNumberFormat="1" applyFont="1" applyBorder="1" applyAlignment="1">
      <alignment/>
    </xf>
    <xf numFmtId="164" fontId="6" fillId="0" borderId="0" xfId="0" applyFont="1" applyBorder="1" applyAlignment="1">
      <alignment horizontal="left" vertical="top" wrapText="1"/>
    </xf>
    <xf numFmtId="164" fontId="6" fillId="0" borderId="0" xfId="0" applyFont="1" applyAlignment="1">
      <alignment/>
    </xf>
    <xf numFmtId="164" fontId="5" fillId="0" borderId="0" xfId="0" applyFont="1" applyAlignment="1">
      <alignment/>
    </xf>
    <xf numFmtId="164" fontId="5" fillId="0" borderId="0" xfId="0" applyFont="1" applyBorder="1" applyAlignment="1">
      <alignment/>
    </xf>
    <xf numFmtId="164" fontId="5" fillId="0" borderId="0" xfId="0" applyFont="1" applyBorder="1" applyAlignment="1">
      <alignment horizontal="center"/>
    </xf>
    <xf numFmtId="164" fontId="5" fillId="0" borderId="0" xfId="0" applyFont="1" applyBorder="1" applyAlignment="1">
      <alignment horizontal="center" vertical="top"/>
    </xf>
    <xf numFmtId="164" fontId="14" fillId="0" borderId="0" xfId="0" applyFont="1" applyAlignment="1">
      <alignment horizontal="left"/>
    </xf>
    <xf numFmtId="165" fontId="14" fillId="0" borderId="0" xfId="0" applyNumberFormat="1" applyFont="1" applyBorder="1" applyAlignment="1">
      <alignment horizontal="center" wrapText="1"/>
    </xf>
    <xf numFmtId="165" fontId="14" fillId="0" borderId="0" xfId="0" applyNumberFormat="1" applyFont="1" applyBorder="1" applyAlignment="1">
      <alignment horizontal="center"/>
    </xf>
    <xf numFmtId="164" fontId="5" fillId="0" borderId="0" xfId="0" applyFont="1" applyBorder="1" applyAlignment="1">
      <alignment vertical="top"/>
    </xf>
    <xf numFmtId="165" fontId="2" fillId="0" borderId="0"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F86"/>
  <sheetViews>
    <sheetView showGridLines="0" view="pageBreakPreview" zoomScale="70" zoomScaleSheetLayoutView="70" workbookViewId="0" topLeftCell="A1">
      <selection activeCell="F80" sqref="F80"/>
    </sheetView>
  </sheetViews>
  <sheetFormatPr defaultColWidth="9.00390625" defaultRowHeight="12.75"/>
  <cols>
    <col min="1" max="1" width="67.75390625" style="1" customWidth="1"/>
    <col min="2" max="2" width="6.00390625" style="1" customWidth="1"/>
    <col min="3" max="3" width="43.00390625" style="1" customWidth="1"/>
    <col min="4" max="4" width="23.00390625" style="2" customWidth="1"/>
    <col min="5" max="6" width="24.50390625" style="2" customWidth="1"/>
    <col min="7" max="7" width="9.125" style="2" customWidth="1"/>
    <col min="8" max="8" width="0" style="2" hidden="1" customWidth="1"/>
    <col min="9" max="16384" width="9.125" style="2" customWidth="1"/>
  </cols>
  <sheetData>
    <row r="1" spans="1:6" ht="10.5" customHeight="1">
      <c r="A1"/>
      <c r="B1"/>
      <c r="C1"/>
      <c r="D1" s="3"/>
      <c r="E1" s="3"/>
      <c r="F1" s="3"/>
    </row>
    <row r="2" spans="1:6" ht="9.75" customHeight="1">
      <c r="A2"/>
      <c r="B2"/>
      <c r="C2"/>
      <c r="E2"/>
      <c r="F2"/>
    </row>
    <row r="3" spans="1:6" ht="10.5" customHeight="1">
      <c r="A3"/>
      <c r="B3"/>
      <c r="C3"/>
      <c r="E3"/>
      <c r="F3"/>
    </row>
    <row r="4" spans="1:6" ht="11.25" customHeight="1">
      <c r="A4"/>
      <c r="B4"/>
      <c r="C4"/>
      <c r="E4"/>
      <c r="F4"/>
    </row>
    <row r="5" spans="1:6" ht="10.5" customHeight="1">
      <c r="A5"/>
      <c r="B5"/>
      <c r="C5"/>
      <c r="E5"/>
      <c r="F5"/>
    </row>
    <row r="6" spans="1:6" ht="17.25" customHeight="1">
      <c r="A6" s="4" t="s">
        <v>0</v>
      </c>
      <c r="B6" s="4"/>
      <c r="C6" s="4"/>
      <c r="D6" s="4"/>
      <c r="E6" s="4"/>
      <c r="F6" s="5" t="s">
        <v>1</v>
      </c>
    </row>
    <row r="7" spans="1:6" ht="15" customHeight="1">
      <c r="A7"/>
      <c r="B7"/>
      <c r="C7"/>
      <c r="D7" s="6" t="s">
        <v>2</v>
      </c>
      <c r="E7" s="6"/>
      <c r="F7" s="7" t="s">
        <v>3</v>
      </c>
    </row>
    <row r="8" spans="1:6" ht="15.75" customHeight="1">
      <c r="A8" s="8"/>
      <c r="B8" s="8"/>
      <c r="C8" s="6" t="s">
        <v>4</v>
      </c>
      <c r="D8" s="6"/>
      <c r="E8" s="8" t="s">
        <v>5</v>
      </c>
      <c r="F8" s="9" t="s">
        <v>6</v>
      </c>
    </row>
    <row r="9" spans="1:6" ht="15.75" customHeight="1">
      <c r="A9" s="10" t="s">
        <v>7</v>
      </c>
      <c r="B9"/>
      <c r="C9"/>
      <c r="D9"/>
      <c r="E9" s="11" t="s">
        <v>8</v>
      </c>
      <c r="F9" s="12" t="s">
        <v>9</v>
      </c>
    </row>
    <row r="10" spans="1:6" ht="17.25" customHeight="1">
      <c r="A10" s="13" t="s">
        <v>10</v>
      </c>
      <c r="B10" s="14"/>
      <c r="C10" s="14"/>
      <c r="D10" s="14"/>
      <c r="E10" s="11" t="s">
        <v>11</v>
      </c>
      <c r="F10" s="9" t="s">
        <v>12</v>
      </c>
    </row>
    <row r="11" spans="1:6" ht="35.25" customHeight="1">
      <c r="A11" s="15" t="s">
        <v>13</v>
      </c>
      <c r="B11" s="15"/>
      <c r="C11" s="15"/>
      <c r="D11" s="15"/>
      <c r="E11" s="11" t="s">
        <v>14</v>
      </c>
      <c r="F11" s="9" t="s">
        <v>15</v>
      </c>
    </row>
    <row r="12" spans="1:6" ht="13.5" customHeight="1">
      <c r="A12" s="13" t="s">
        <v>16</v>
      </c>
      <c r="B12"/>
      <c r="C12"/>
      <c r="D12"/>
      <c r="E12"/>
      <c r="F12" s="9"/>
    </row>
    <row r="13" spans="1:6" ht="17.25" customHeight="1">
      <c r="A13" s="10" t="s">
        <v>17</v>
      </c>
      <c r="B13"/>
      <c r="C13"/>
      <c r="D13"/>
      <c r="E13"/>
      <c r="F13" s="16" t="s">
        <v>18</v>
      </c>
    </row>
    <row r="14" spans="1:6" ht="13.5" customHeight="1">
      <c r="A14"/>
      <c r="B14" s="17"/>
      <c r="C14" s="17" t="s">
        <v>19</v>
      </c>
      <c r="D14"/>
      <c r="E14"/>
      <c r="F14" s="18"/>
    </row>
    <row r="15" spans="1:6" ht="5.25" customHeight="1">
      <c r="A15" s="19"/>
      <c r="B15" s="19"/>
      <c r="C15" s="20"/>
      <c r="D15" s="21"/>
      <c r="E15" s="21"/>
      <c r="F15" s="22"/>
    </row>
    <row r="16" spans="1:6" ht="16.5" customHeight="1">
      <c r="A16" s="23"/>
      <c r="B16" s="24" t="s">
        <v>20</v>
      </c>
      <c r="C16" s="25" t="s">
        <v>21</v>
      </c>
      <c r="D16" s="26" t="s">
        <v>22</v>
      </c>
      <c r="E16" s="27"/>
      <c r="F16" s="27" t="s">
        <v>23</v>
      </c>
    </row>
    <row r="17" spans="1:6" ht="21.75" customHeight="1">
      <c r="A17" s="25" t="s">
        <v>24</v>
      </c>
      <c r="B17" s="24" t="s">
        <v>25</v>
      </c>
      <c r="C17" s="25" t="s">
        <v>26</v>
      </c>
      <c r="D17" s="26" t="s">
        <v>27</v>
      </c>
      <c r="E17" s="26" t="s">
        <v>28</v>
      </c>
      <c r="F17" s="26" t="s">
        <v>29</v>
      </c>
    </row>
    <row r="18" spans="1:6" ht="16.5" customHeight="1">
      <c r="A18" s="28"/>
      <c r="B18" s="24" t="s">
        <v>30</v>
      </c>
      <c r="C18" s="25" t="s">
        <v>31</v>
      </c>
      <c r="D18" s="26" t="s">
        <v>29</v>
      </c>
      <c r="E18" s="26"/>
      <c r="F18" s="26"/>
    </row>
    <row r="19" spans="1:6" ht="19.5" customHeight="1">
      <c r="A19" s="29">
        <v>1</v>
      </c>
      <c r="B19" s="30">
        <v>2</v>
      </c>
      <c r="C19" s="30">
        <v>3</v>
      </c>
      <c r="D19" s="31" t="s">
        <v>32</v>
      </c>
      <c r="E19" s="31" t="s">
        <v>33</v>
      </c>
      <c r="F19" s="31" t="s">
        <v>34</v>
      </c>
    </row>
    <row r="20" spans="1:6" ht="29.25" customHeight="1">
      <c r="A20" s="32" t="s">
        <v>35</v>
      </c>
      <c r="B20" s="33" t="s">
        <v>36</v>
      </c>
      <c r="C20" s="34" t="s">
        <v>37</v>
      </c>
      <c r="D20" s="35">
        <f>D22+D74</f>
        <v>9403200</v>
      </c>
      <c r="E20" s="35">
        <f>E22+E74</f>
        <v>8073322.03</v>
      </c>
      <c r="F20" s="36">
        <f>D20-E20</f>
        <v>1329877.97</v>
      </c>
    </row>
    <row r="21" spans="1:6" ht="15.75" customHeight="1">
      <c r="A21" s="32" t="s">
        <v>38</v>
      </c>
      <c r="B21" s="37" t="s">
        <v>36</v>
      </c>
      <c r="C21" s="38"/>
      <c r="D21" s="39"/>
      <c r="E21" s="39"/>
      <c r="F21" s="40"/>
    </row>
    <row r="22" spans="1:6" ht="21.75" customHeight="1">
      <c r="A22" s="41" t="s">
        <v>39</v>
      </c>
      <c r="B22" s="37" t="s">
        <v>36</v>
      </c>
      <c r="C22" s="42" t="s">
        <v>40</v>
      </c>
      <c r="D22" s="39">
        <f>D23+D35+D43+D54+D51+D30+D73</f>
        <v>1999500</v>
      </c>
      <c r="E22" s="39">
        <f>E23+E29+E35+E43+E51+E54+E69+E65</f>
        <v>1282953.03</v>
      </c>
      <c r="F22" s="40">
        <f aca="true" t="shared" si="0" ref="F22:F25">D22-E22</f>
        <v>716546.97</v>
      </c>
    </row>
    <row r="23" spans="1:6" ht="21" customHeight="1">
      <c r="A23" s="41" t="s">
        <v>41</v>
      </c>
      <c r="B23" s="37" t="s">
        <v>36</v>
      </c>
      <c r="C23" s="42" t="s">
        <v>42</v>
      </c>
      <c r="D23" s="43">
        <f>D24</f>
        <v>235300</v>
      </c>
      <c r="E23" s="44">
        <f>E24</f>
        <v>197390.7</v>
      </c>
      <c r="F23" s="40">
        <f t="shared" si="0"/>
        <v>37909.3</v>
      </c>
    </row>
    <row r="24" spans="1:6" ht="19.5" customHeight="1">
      <c r="A24" s="41" t="s">
        <v>43</v>
      </c>
      <c r="B24" s="37" t="s">
        <v>36</v>
      </c>
      <c r="C24" s="42" t="s">
        <v>44</v>
      </c>
      <c r="D24" s="43">
        <f>D25+D27</f>
        <v>235300</v>
      </c>
      <c r="E24" s="44">
        <f>E25+E27+E26</f>
        <v>197390.7</v>
      </c>
      <c r="F24" s="40">
        <f t="shared" si="0"/>
        <v>37909.3</v>
      </c>
    </row>
    <row r="25" spans="1:6" ht="114.75" customHeight="1">
      <c r="A25" s="41" t="s">
        <v>45</v>
      </c>
      <c r="B25" s="37" t="s">
        <v>36</v>
      </c>
      <c r="C25" s="42" t="s">
        <v>46</v>
      </c>
      <c r="D25" s="43">
        <v>234600</v>
      </c>
      <c r="E25" s="44">
        <v>196963.99</v>
      </c>
      <c r="F25" s="40">
        <f t="shared" si="0"/>
        <v>37636.01</v>
      </c>
    </row>
    <row r="26" spans="1:6" ht="114.75" customHeight="1">
      <c r="A26" s="41" t="s">
        <v>45</v>
      </c>
      <c r="B26" s="37" t="s">
        <v>36</v>
      </c>
      <c r="C26" s="42" t="s">
        <v>47</v>
      </c>
      <c r="D26" s="45" t="s">
        <v>48</v>
      </c>
      <c r="E26" s="44">
        <v>-255.3</v>
      </c>
      <c r="F26" s="46" t="s">
        <v>48</v>
      </c>
    </row>
    <row r="27" spans="1:6" ht="75" customHeight="1">
      <c r="A27" s="41" t="s">
        <v>49</v>
      </c>
      <c r="B27" s="37" t="s">
        <v>36</v>
      </c>
      <c r="C27" s="42" t="s">
        <v>50</v>
      </c>
      <c r="D27" s="43">
        <v>700</v>
      </c>
      <c r="E27" s="44">
        <v>682.01</v>
      </c>
      <c r="F27" s="40">
        <f aca="true" t="shared" si="1" ref="F27:F40">D27-E27</f>
        <v>17.99</v>
      </c>
    </row>
    <row r="28" spans="1:6" ht="61.5" customHeight="1" hidden="1">
      <c r="A28" s="41" t="s">
        <v>51</v>
      </c>
      <c r="B28" s="37" t="s">
        <v>36</v>
      </c>
      <c r="C28" s="42" t="s">
        <v>52</v>
      </c>
      <c r="D28" s="43">
        <v>0</v>
      </c>
      <c r="E28" s="44">
        <v>117</v>
      </c>
      <c r="F28" s="40">
        <f t="shared" si="1"/>
        <v>-117</v>
      </c>
    </row>
    <row r="29" spans="1:6" ht="61.5" customHeight="1">
      <c r="A29" s="41" t="s">
        <v>53</v>
      </c>
      <c r="B29" s="37" t="s">
        <v>36</v>
      </c>
      <c r="C29" s="42" t="s">
        <v>54</v>
      </c>
      <c r="D29" s="43">
        <f>D31+D32+D33+D34</f>
        <v>585500</v>
      </c>
      <c r="E29" s="44">
        <f>E31+E32+E33+E34</f>
        <v>359062.46</v>
      </c>
      <c r="F29" s="40">
        <f t="shared" si="1"/>
        <v>226437.54</v>
      </c>
    </row>
    <row r="30" spans="1:6" ht="49.5" customHeight="1">
      <c r="A30" s="41" t="s">
        <v>55</v>
      </c>
      <c r="B30" s="37" t="s">
        <v>36</v>
      </c>
      <c r="C30" s="42" t="s">
        <v>56</v>
      </c>
      <c r="D30" s="43">
        <f>D29</f>
        <v>585500</v>
      </c>
      <c r="E30" s="44">
        <f>E29</f>
        <v>359062.46</v>
      </c>
      <c r="F30" s="40">
        <f t="shared" si="1"/>
        <v>226437.54</v>
      </c>
    </row>
    <row r="31" spans="1:6" ht="111.75" customHeight="1">
      <c r="A31" s="41" t="s">
        <v>57</v>
      </c>
      <c r="B31" s="37" t="s">
        <v>36</v>
      </c>
      <c r="C31" s="42" t="s">
        <v>58</v>
      </c>
      <c r="D31" s="43">
        <v>214300</v>
      </c>
      <c r="E31" s="44">
        <v>136709.74</v>
      </c>
      <c r="F31" s="40">
        <f t="shared" si="1"/>
        <v>77590.26</v>
      </c>
    </row>
    <row r="32" spans="1:6" ht="130.5" customHeight="1">
      <c r="A32" s="41" t="s">
        <v>59</v>
      </c>
      <c r="B32" s="37" t="s">
        <v>36</v>
      </c>
      <c r="C32" s="42" t="s">
        <v>60</v>
      </c>
      <c r="D32" s="43">
        <v>4400</v>
      </c>
      <c r="E32" s="44">
        <v>3006.12</v>
      </c>
      <c r="F32" s="40">
        <f t="shared" si="1"/>
        <v>1393.88</v>
      </c>
    </row>
    <row r="33" spans="1:6" ht="118.5" customHeight="1">
      <c r="A33" s="41" t="s">
        <v>61</v>
      </c>
      <c r="B33" s="37" t="s">
        <v>36</v>
      </c>
      <c r="C33" s="42" t="s">
        <v>62</v>
      </c>
      <c r="D33" s="43">
        <v>347000</v>
      </c>
      <c r="E33" s="44">
        <v>227568.92</v>
      </c>
      <c r="F33" s="40">
        <f t="shared" si="1"/>
        <v>119431.08</v>
      </c>
    </row>
    <row r="34" spans="1:6" ht="124.5" customHeight="1">
      <c r="A34" s="41" t="s">
        <v>61</v>
      </c>
      <c r="B34" s="37" t="s">
        <v>36</v>
      </c>
      <c r="C34" s="42" t="s">
        <v>63</v>
      </c>
      <c r="D34" s="43">
        <v>19800</v>
      </c>
      <c r="E34" s="44">
        <v>-8222.32</v>
      </c>
      <c r="F34" s="40">
        <f t="shared" si="1"/>
        <v>28022.32</v>
      </c>
    </row>
    <row r="35" spans="1:6" ht="23.25">
      <c r="A35" s="41" t="s">
        <v>64</v>
      </c>
      <c r="B35" s="37" t="s">
        <v>36</v>
      </c>
      <c r="C35" s="42" t="s">
        <v>65</v>
      </c>
      <c r="D35" s="43">
        <f>D37+D39</f>
        <v>34500</v>
      </c>
      <c r="E35" s="44">
        <f>E39+E37+E42</f>
        <v>45921</v>
      </c>
      <c r="F35" s="40">
        <f t="shared" si="1"/>
        <v>-11421</v>
      </c>
    </row>
    <row r="36" spans="1:6" ht="43.5" customHeight="1">
      <c r="A36" s="47" t="s">
        <v>66</v>
      </c>
      <c r="B36" s="37" t="s">
        <v>36</v>
      </c>
      <c r="C36" s="42" t="s">
        <v>67</v>
      </c>
      <c r="D36" s="43">
        <f>D37+D39</f>
        <v>34500</v>
      </c>
      <c r="E36" s="44">
        <f>E37+E39</f>
        <v>44505</v>
      </c>
      <c r="F36" s="40">
        <f t="shared" si="1"/>
        <v>-10005</v>
      </c>
    </row>
    <row r="37" spans="1:6" ht="60.75" customHeight="1">
      <c r="A37" s="47" t="s">
        <v>68</v>
      </c>
      <c r="B37" s="37" t="s">
        <v>36</v>
      </c>
      <c r="C37" s="42" t="s">
        <v>69</v>
      </c>
      <c r="D37" s="43">
        <v>4500</v>
      </c>
      <c r="E37" s="48">
        <f>E38</f>
        <v>0</v>
      </c>
      <c r="F37" s="40">
        <f t="shared" si="1"/>
        <v>4500</v>
      </c>
    </row>
    <row r="38" spans="1:6" ht="75.75" customHeight="1">
      <c r="A38" s="47" t="s">
        <v>70</v>
      </c>
      <c r="B38" s="37" t="s">
        <v>36</v>
      </c>
      <c r="C38" s="42" t="s">
        <v>71</v>
      </c>
      <c r="D38" s="43">
        <f>D37</f>
        <v>4500</v>
      </c>
      <c r="E38" s="48">
        <v>0</v>
      </c>
      <c r="F38" s="40">
        <f t="shared" si="1"/>
        <v>4500</v>
      </c>
    </row>
    <row r="39" spans="1:6" ht="72" customHeight="1">
      <c r="A39" s="47" t="s">
        <v>72</v>
      </c>
      <c r="B39" s="37" t="s">
        <v>36</v>
      </c>
      <c r="C39" s="42" t="s">
        <v>73</v>
      </c>
      <c r="D39" s="43">
        <f>D40</f>
        <v>30000</v>
      </c>
      <c r="E39" s="44">
        <f>E40</f>
        <v>44505</v>
      </c>
      <c r="F39" s="40">
        <f t="shared" si="1"/>
        <v>-14505</v>
      </c>
    </row>
    <row r="40" spans="1:6" ht="64.5" customHeight="1">
      <c r="A40" s="47" t="s">
        <v>72</v>
      </c>
      <c r="B40" s="37" t="s">
        <v>36</v>
      </c>
      <c r="C40" s="42" t="s">
        <v>74</v>
      </c>
      <c r="D40" s="43">
        <v>30000</v>
      </c>
      <c r="E40" s="44">
        <v>44505</v>
      </c>
      <c r="F40" s="40">
        <f t="shared" si="1"/>
        <v>-14505</v>
      </c>
    </row>
    <row r="41" spans="1:6" ht="25.5" customHeight="1">
      <c r="A41" s="47" t="s">
        <v>75</v>
      </c>
      <c r="B41" s="37" t="s">
        <v>36</v>
      </c>
      <c r="C41" s="42" t="s">
        <v>76</v>
      </c>
      <c r="D41" s="49">
        <f>D42</f>
        <v>0</v>
      </c>
      <c r="E41" s="44">
        <f>E42</f>
        <v>1416</v>
      </c>
      <c r="F41" s="46" t="s">
        <v>48</v>
      </c>
    </row>
    <row r="42" spans="1:6" ht="25.5" customHeight="1">
      <c r="A42" s="47" t="s">
        <v>75</v>
      </c>
      <c r="B42" s="37" t="s">
        <v>36</v>
      </c>
      <c r="C42" s="42" t="s">
        <v>77</v>
      </c>
      <c r="D42" s="49">
        <v>0</v>
      </c>
      <c r="E42" s="44">
        <v>1416</v>
      </c>
      <c r="F42" s="46" t="s">
        <v>48</v>
      </c>
    </row>
    <row r="43" spans="1:6" ht="23.25">
      <c r="A43" s="47" t="s">
        <v>78</v>
      </c>
      <c r="B43" s="37" t="s">
        <v>36</v>
      </c>
      <c r="C43" s="42" t="s">
        <v>79</v>
      </c>
      <c r="D43" s="43">
        <f>D44+D46</f>
        <v>1002600</v>
      </c>
      <c r="E43" s="44">
        <f>E44+E46</f>
        <v>583478.59</v>
      </c>
      <c r="F43" s="40">
        <f aca="true" t="shared" si="2" ref="F43:F51">D43-E43</f>
        <v>419121.41</v>
      </c>
    </row>
    <row r="44" spans="1:6" ht="23.25">
      <c r="A44" s="47" t="s">
        <v>80</v>
      </c>
      <c r="B44" s="37" t="s">
        <v>36</v>
      </c>
      <c r="C44" s="42" t="s">
        <v>81</v>
      </c>
      <c r="D44" s="43">
        <f>D45</f>
        <v>170700</v>
      </c>
      <c r="E44" s="44">
        <f>E45</f>
        <v>66837.06</v>
      </c>
      <c r="F44" s="40">
        <f t="shared" si="2"/>
        <v>103862.94</v>
      </c>
    </row>
    <row r="45" spans="1:6" ht="78" customHeight="1">
      <c r="A45" s="47" t="s">
        <v>82</v>
      </c>
      <c r="B45" s="37" t="s">
        <v>36</v>
      </c>
      <c r="C45" s="42" t="s">
        <v>83</v>
      </c>
      <c r="D45" s="43">
        <v>170700</v>
      </c>
      <c r="E45" s="44">
        <v>66837.06</v>
      </c>
      <c r="F45" s="40">
        <f t="shared" si="2"/>
        <v>103862.94</v>
      </c>
    </row>
    <row r="46" spans="1:6" ht="30.75" customHeight="1">
      <c r="A46" s="47" t="s">
        <v>84</v>
      </c>
      <c r="B46" s="37" t="s">
        <v>36</v>
      </c>
      <c r="C46" s="42" t="s">
        <v>85</v>
      </c>
      <c r="D46" s="43">
        <f>D47+D49</f>
        <v>831900</v>
      </c>
      <c r="E46" s="44">
        <f>E47+E49</f>
        <v>516641.53</v>
      </c>
      <c r="F46" s="40">
        <f t="shared" si="2"/>
        <v>315258.47</v>
      </c>
    </row>
    <row r="47" spans="1:6" ht="81.75" customHeight="1">
      <c r="A47" s="47" t="s">
        <v>86</v>
      </c>
      <c r="B47" s="37" t="s">
        <v>36</v>
      </c>
      <c r="C47" s="42" t="s">
        <v>87</v>
      </c>
      <c r="D47" s="43">
        <f>D48</f>
        <v>629400</v>
      </c>
      <c r="E47" s="44">
        <f>E48</f>
        <v>350165.95</v>
      </c>
      <c r="F47" s="40">
        <f t="shared" si="2"/>
        <v>279234.05</v>
      </c>
    </row>
    <row r="48" spans="1:6" ht="115.5" customHeight="1">
      <c r="A48" s="47" t="s">
        <v>88</v>
      </c>
      <c r="B48" s="37" t="s">
        <v>36</v>
      </c>
      <c r="C48" s="42" t="s">
        <v>89</v>
      </c>
      <c r="D48" s="43">
        <v>629400</v>
      </c>
      <c r="E48" s="44">
        <v>350165.95</v>
      </c>
      <c r="F48" s="40">
        <f t="shared" si="2"/>
        <v>279234.05</v>
      </c>
    </row>
    <row r="49" spans="1:6" ht="79.5" customHeight="1">
      <c r="A49" s="47" t="s">
        <v>90</v>
      </c>
      <c r="B49" s="37" t="s">
        <v>36</v>
      </c>
      <c r="C49" s="42" t="s">
        <v>91</v>
      </c>
      <c r="D49" s="43">
        <f>D50</f>
        <v>202500</v>
      </c>
      <c r="E49" s="44">
        <f>E50</f>
        <v>166475.58</v>
      </c>
      <c r="F49" s="40">
        <f t="shared" si="2"/>
        <v>36024.42</v>
      </c>
    </row>
    <row r="50" spans="1:6" ht="112.5" customHeight="1">
      <c r="A50" s="47" t="s">
        <v>92</v>
      </c>
      <c r="B50" s="37" t="s">
        <v>36</v>
      </c>
      <c r="C50" s="42" t="s">
        <v>93</v>
      </c>
      <c r="D50" s="39">
        <v>202500</v>
      </c>
      <c r="E50" s="39">
        <v>166475.58</v>
      </c>
      <c r="F50" s="40">
        <f t="shared" si="2"/>
        <v>36024.42</v>
      </c>
    </row>
    <row r="51" spans="1:6" ht="25.5" customHeight="1">
      <c r="A51" s="47" t="s">
        <v>94</v>
      </c>
      <c r="B51" s="37" t="s">
        <v>36</v>
      </c>
      <c r="C51" s="42" t="s">
        <v>95</v>
      </c>
      <c r="D51" s="39">
        <f aca="true" t="shared" si="3" ref="D51:D52">D52</f>
        <v>11200</v>
      </c>
      <c r="E51" s="39">
        <f aca="true" t="shared" si="4" ref="E51:E52">E52</f>
        <v>2950</v>
      </c>
      <c r="F51" s="40">
        <f t="shared" si="2"/>
        <v>8250</v>
      </c>
    </row>
    <row r="52" spans="1:6" ht="79.5" customHeight="1">
      <c r="A52" s="47" t="s">
        <v>96</v>
      </c>
      <c r="B52" s="37" t="s">
        <v>36</v>
      </c>
      <c r="C52" s="42" t="s">
        <v>97</v>
      </c>
      <c r="D52" s="39">
        <f t="shared" si="3"/>
        <v>11200</v>
      </c>
      <c r="E52" s="39">
        <f t="shared" si="4"/>
        <v>2950</v>
      </c>
      <c r="F52" s="40">
        <f>D53-E53</f>
        <v>8250</v>
      </c>
    </row>
    <row r="53" spans="1:6" ht="117.75" customHeight="1">
      <c r="A53" s="47" t="s">
        <v>98</v>
      </c>
      <c r="B53" s="37" t="s">
        <v>36</v>
      </c>
      <c r="C53" s="42" t="s">
        <v>99</v>
      </c>
      <c r="D53" s="39">
        <v>11200</v>
      </c>
      <c r="E53" s="39">
        <v>2950</v>
      </c>
      <c r="F53" s="40">
        <f aca="true" t="shared" si="5" ref="F53:F64">D53-E53</f>
        <v>8250</v>
      </c>
    </row>
    <row r="54" spans="1:6" ht="54">
      <c r="A54" s="47" t="s">
        <v>100</v>
      </c>
      <c r="B54" s="37" t="s">
        <v>36</v>
      </c>
      <c r="C54" s="42" t="s">
        <v>101</v>
      </c>
      <c r="D54" s="39">
        <f aca="true" t="shared" si="6" ref="D54:D55">D55</f>
        <v>119900</v>
      </c>
      <c r="E54" s="39">
        <f aca="true" t="shared" si="7" ref="E54:E55">E55</f>
        <v>36837.57</v>
      </c>
      <c r="F54" s="40">
        <f t="shared" si="5"/>
        <v>83062.43</v>
      </c>
    </row>
    <row r="55" spans="1:6" ht="126">
      <c r="A55" s="47" t="s">
        <v>102</v>
      </c>
      <c r="B55" s="37" t="s">
        <v>36</v>
      </c>
      <c r="C55" s="42" t="s">
        <v>103</v>
      </c>
      <c r="D55" s="39">
        <f t="shared" si="6"/>
        <v>119900</v>
      </c>
      <c r="E55" s="39">
        <f t="shared" si="7"/>
        <v>36837.57</v>
      </c>
      <c r="F55" s="40">
        <f t="shared" si="5"/>
        <v>83062.43</v>
      </c>
    </row>
    <row r="56" spans="1:6" ht="100.5" customHeight="1">
      <c r="A56" s="47" t="s">
        <v>104</v>
      </c>
      <c r="B56" s="37" t="s">
        <v>36</v>
      </c>
      <c r="C56" s="42" t="s">
        <v>105</v>
      </c>
      <c r="D56" s="39">
        <f>D64</f>
        <v>119900</v>
      </c>
      <c r="E56" s="39">
        <f>E64</f>
        <v>36837.57</v>
      </c>
      <c r="F56" s="40">
        <f t="shared" si="5"/>
        <v>83062.43</v>
      </c>
    </row>
    <row r="57" spans="1:6" ht="15.75" customHeight="1" hidden="1">
      <c r="A57" s="47" t="s">
        <v>106</v>
      </c>
      <c r="B57" s="37" t="s">
        <v>36</v>
      </c>
      <c r="C57" s="42" t="s">
        <v>107</v>
      </c>
      <c r="D57" s="39">
        <v>83700</v>
      </c>
      <c r="E57" s="39">
        <v>64934.76</v>
      </c>
      <c r="F57" s="40">
        <f t="shared" si="5"/>
        <v>18765.24</v>
      </c>
    </row>
    <row r="58" spans="1:6" ht="9" customHeight="1" hidden="1">
      <c r="A58" s="47" t="s">
        <v>108</v>
      </c>
      <c r="B58" s="37" t="s">
        <v>36</v>
      </c>
      <c r="C58" s="42" t="s">
        <v>109</v>
      </c>
      <c r="D58" s="39">
        <f aca="true" t="shared" si="8" ref="D58:D60">D59</f>
        <v>0</v>
      </c>
      <c r="E58" s="39">
        <f aca="true" t="shared" si="9" ref="E58:E60">E59</f>
        <v>0</v>
      </c>
      <c r="F58" s="40">
        <f t="shared" si="5"/>
        <v>0</v>
      </c>
    </row>
    <row r="59" spans="1:6" ht="12" customHeight="1" hidden="1">
      <c r="A59" s="47" t="s">
        <v>110</v>
      </c>
      <c r="B59" s="37" t="s">
        <v>36</v>
      </c>
      <c r="C59" s="42" t="s">
        <v>111</v>
      </c>
      <c r="D59" s="39">
        <f t="shared" si="8"/>
        <v>0</v>
      </c>
      <c r="E59" s="39">
        <f t="shared" si="9"/>
        <v>0</v>
      </c>
      <c r="F59" s="40">
        <f t="shared" si="5"/>
        <v>0</v>
      </c>
    </row>
    <row r="60" spans="1:6" ht="11.25" customHeight="1" hidden="1">
      <c r="A60" s="50" t="s">
        <v>112</v>
      </c>
      <c r="B60" s="37" t="s">
        <v>36</v>
      </c>
      <c r="C60" s="42" t="s">
        <v>113</v>
      </c>
      <c r="D60" s="39">
        <f t="shared" si="8"/>
        <v>0</v>
      </c>
      <c r="E60" s="39">
        <f t="shared" si="9"/>
        <v>0</v>
      </c>
      <c r="F60" s="40">
        <f t="shared" si="5"/>
        <v>0</v>
      </c>
    </row>
    <row r="61" spans="1:6" ht="11.25" customHeight="1" hidden="1">
      <c r="A61" s="50" t="s">
        <v>114</v>
      </c>
      <c r="B61" s="37" t="s">
        <v>36</v>
      </c>
      <c r="C61" s="42" t="s">
        <v>115</v>
      </c>
      <c r="D61" s="39"/>
      <c r="E61" s="39"/>
      <c r="F61" s="40">
        <f t="shared" si="5"/>
        <v>0</v>
      </c>
    </row>
    <row r="62" spans="1:6" ht="26.25" customHeight="1" hidden="1">
      <c r="A62" s="47" t="s">
        <v>100</v>
      </c>
      <c r="B62" s="37" t="s">
        <v>36</v>
      </c>
      <c r="C62" s="42" t="s">
        <v>116</v>
      </c>
      <c r="D62" s="39"/>
      <c r="E62" s="39">
        <f aca="true" t="shared" si="10" ref="E62:E63">E63</f>
        <v>36837.57</v>
      </c>
      <c r="F62" s="40">
        <f t="shared" si="5"/>
        <v>-36837.57</v>
      </c>
    </row>
    <row r="63" spans="1:6" ht="12.75" customHeight="1" hidden="1">
      <c r="A63" s="47" t="s">
        <v>117</v>
      </c>
      <c r="B63" s="37" t="s">
        <v>36</v>
      </c>
      <c r="C63" s="42" t="s">
        <v>118</v>
      </c>
      <c r="D63" s="39">
        <v>0</v>
      </c>
      <c r="E63" s="39">
        <f t="shared" si="10"/>
        <v>36837.57</v>
      </c>
      <c r="F63" s="40">
        <f t="shared" si="5"/>
        <v>-36837.57</v>
      </c>
    </row>
    <row r="64" spans="1:6" ht="93" customHeight="1">
      <c r="A64" s="47" t="s">
        <v>104</v>
      </c>
      <c r="B64" s="37" t="s">
        <v>36</v>
      </c>
      <c r="C64" s="42" t="s">
        <v>107</v>
      </c>
      <c r="D64" s="39">
        <v>119900</v>
      </c>
      <c r="E64" s="39">
        <v>36837.57</v>
      </c>
      <c r="F64" s="40">
        <f t="shared" si="5"/>
        <v>83062.43</v>
      </c>
    </row>
    <row r="65" spans="1:6" ht="48" customHeight="1">
      <c r="A65" s="47" t="s">
        <v>108</v>
      </c>
      <c r="B65" s="51" t="s">
        <v>36</v>
      </c>
      <c r="C65" s="52" t="s">
        <v>119</v>
      </c>
      <c r="D65" s="53">
        <f aca="true" t="shared" si="11" ref="D65:D67">D66</f>
        <v>0</v>
      </c>
      <c r="E65" s="39">
        <f aca="true" t="shared" si="12" ref="E65:E67">E66</f>
        <v>26412.71</v>
      </c>
      <c r="F65" s="46">
        <f aca="true" t="shared" si="13" ref="F65:F67">F66</f>
        <v>0</v>
      </c>
    </row>
    <row r="66" spans="1:6" ht="81.75" customHeight="1">
      <c r="A66" s="47" t="s">
        <v>120</v>
      </c>
      <c r="B66" s="51" t="s">
        <v>36</v>
      </c>
      <c r="C66" s="42" t="s">
        <v>121</v>
      </c>
      <c r="D66" s="53">
        <f t="shared" si="11"/>
        <v>0</v>
      </c>
      <c r="E66" s="39">
        <f t="shared" si="12"/>
        <v>26412.71</v>
      </c>
      <c r="F66" s="46">
        <f t="shared" si="13"/>
        <v>0</v>
      </c>
    </row>
    <row r="67" spans="1:6" ht="62.25" customHeight="1">
      <c r="A67" s="47" t="s">
        <v>122</v>
      </c>
      <c r="B67" s="51" t="s">
        <v>36</v>
      </c>
      <c r="C67" s="42" t="s">
        <v>123</v>
      </c>
      <c r="D67" s="53">
        <f t="shared" si="11"/>
        <v>0</v>
      </c>
      <c r="E67" s="39">
        <f t="shared" si="12"/>
        <v>26412.71</v>
      </c>
      <c r="F67" s="46">
        <f t="shared" si="13"/>
        <v>0</v>
      </c>
    </row>
    <row r="68" spans="1:6" ht="70.5" customHeight="1">
      <c r="A68" s="50" t="s">
        <v>124</v>
      </c>
      <c r="B68" s="51" t="s">
        <v>36</v>
      </c>
      <c r="C68" s="42" t="s">
        <v>125</v>
      </c>
      <c r="D68" s="53" t="s">
        <v>48</v>
      </c>
      <c r="E68" s="39">
        <v>26412.71</v>
      </c>
      <c r="F68" s="46" t="s">
        <v>48</v>
      </c>
    </row>
    <row r="69" spans="1:6" ht="27.75" customHeight="1">
      <c r="A69" s="47" t="s">
        <v>126</v>
      </c>
      <c r="B69" s="37" t="s">
        <v>36</v>
      </c>
      <c r="C69" s="42" t="s">
        <v>127</v>
      </c>
      <c r="D69" s="39">
        <f>D73+D71</f>
        <v>10500</v>
      </c>
      <c r="E69" s="39">
        <f>E73+E71</f>
        <v>30900</v>
      </c>
      <c r="F69" s="40">
        <f>D69-E69</f>
        <v>-20400</v>
      </c>
    </row>
    <row r="70" spans="1:6" ht="70.5" customHeight="1">
      <c r="A70" s="47" t="s">
        <v>128</v>
      </c>
      <c r="B70" s="37" t="s">
        <v>36</v>
      </c>
      <c r="C70" s="42" t="s">
        <v>129</v>
      </c>
      <c r="D70" s="54">
        <f>D71</f>
        <v>0</v>
      </c>
      <c r="E70" s="39">
        <f>E71</f>
        <v>30900</v>
      </c>
      <c r="F70" s="46" t="s">
        <v>48</v>
      </c>
    </row>
    <row r="71" spans="1:6" ht="78" customHeight="1">
      <c r="A71" s="47" t="s">
        <v>130</v>
      </c>
      <c r="B71" s="37" t="s">
        <v>36</v>
      </c>
      <c r="C71" s="42" t="s">
        <v>131</v>
      </c>
      <c r="D71" s="54">
        <v>0</v>
      </c>
      <c r="E71" s="39">
        <v>30900</v>
      </c>
      <c r="F71" s="46" t="s">
        <v>48</v>
      </c>
    </row>
    <row r="72" spans="1:6" ht="39.75" customHeight="1">
      <c r="A72" s="50" t="s">
        <v>132</v>
      </c>
      <c r="B72" s="37" t="s">
        <v>36</v>
      </c>
      <c r="C72" s="42" t="s">
        <v>133</v>
      </c>
      <c r="D72" s="39">
        <f>D73</f>
        <v>10500</v>
      </c>
      <c r="E72" s="54">
        <v>0</v>
      </c>
      <c r="F72" s="40">
        <v>10500</v>
      </c>
    </row>
    <row r="73" spans="1:6" ht="57" customHeight="1">
      <c r="A73" s="50" t="s">
        <v>134</v>
      </c>
      <c r="B73" s="37" t="s">
        <v>36</v>
      </c>
      <c r="C73" s="42" t="s">
        <v>135</v>
      </c>
      <c r="D73" s="39">
        <v>10500</v>
      </c>
      <c r="E73" s="54">
        <v>0</v>
      </c>
      <c r="F73" s="40">
        <v>10500</v>
      </c>
    </row>
    <row r="74" spans="1:6" ht="23.25">
      <c r="A74" s="47" t="s">
        <v>136</v>
      </c>
      <c r="B74" s="37" t="s">
        <v>36</v>
      </c>
      <c r="C74" s="42" t="s">
        <v>137</v>
      </c>
      <c r="D74" s="39">
        <f>D75</f>
        <v>7403700</v>
      </c>
      <c r="E74" s="39">
        <f>E75</f>
        <v>6790369</v>
      </c>
      <c r="F74" s="40">
        <f aca="true" t="shared" si="14" ref="F74:F78">D74-E74</f>
        <v>613331</v>
      </c>
    </row>
    <row r="75" spans="1:6" ht="53.25" customHeight="1">
      <c r="A75" s="47" t="s">
        <v>138</v>
      </c>
      <c r="B75" s="37" t="s">
        <v>36</v>
      </c>
      <c r="C75" s="42" t="s">
        <v>139</v>
      </c>
      <c r="D75" s="39">
        <f>D76+D79+D84</f>
        <v>7403700</v>
      </c>
      <c r="E75" s="39">
        <f>E76+E79+E84</f>
        <v>6790369</v>
      </c>
      <c r="F75" s="40">
        <f t="shared" si="14"/>
        <v>613331</v>
      </c>
    </row>
    <row r="76" spans="1:6" ht="41.25" customHeight="1">
      <c r="A76" s="47" t="s">
        <v>140</v>
      </c>
      <c r="B76" s="37" t="s">
        <v>36</v>
      </c>
      <c r="C76" s="42" t="s">
        <v>141</v>
      </c>
      <c r="D76" s="39">
        <f aca="true" t="shared" si="15" ref="D76:D77">D77</f>
        <v>5404100</v>
      </c>
      <c r="E76" s="39">
        <f aca="true" t="shared" si="16" ref="E76:E77">E77</f>
        <v>5043800</v>
      </c>
      <c r="F76" s="40">
        <f t="shared" si="14"/>
        <v>360300</v>
      </c>
    </row>
    <row r="77" spans="1:6" ht="45" customHeight="1">
      <c r="A77" s="47" t="s">
        <v>142</v>
      </c>
      <c r="B77" s="37" t="s">
        <v>36</v>
      </c>
      <c r="C77" s="42" t="s">
        <v>143</v>
      </c>
      <c r="D77" s="39">
        <f t="shared" si="15"/>
        <v>5404100</v>
      </c>
      <c r="E77" s="39">
        <f t="shared" si="16"/>
        <v>5043800</v>
      </c>
      <c r="F77" s="40">
        <f t="shared" si="14"/>
        <v>360300</v>
      </c>
    </row>
    <row r="78" spans="1:6" ht="36">
      <c r="A78" s="47" t="s">
        <v>144</v>
      </c>
      <c r="B78" s="37" t="s">
        <v>36</v>
      </c>
      <c r="C78" s="42" t="s">
        <v>145</v>
      </c>
      <c r="D78" s="39">
        <v>5404100</v>
      </c>
      <c r="E78" s="39">
        <v>5043800</v>
      </c>
      <c r="F78" s="40">
        <f t="shared" si="14"/>
        <v>360300</v>
      </c>
    </row>
    <row r="79" spans="1:6" ht="53.25" customHeight="1">
      <c r="A79" s="47" t="s">
        <v>146</v>
      </c>
      <c r="B79" s="37" t="s">
        <v>36</v>
      </c>
      <c r="C79" s="42" t="s">
        <v>147</v>
      </c>
      <c r="D79" s="39">
        <f>D81+D83</f>
        <v>154600</v>
      </c>
      <c r="E79" s="39">
        <f>E80+E83</f>
        <v>154600</v>
      </c>
      <c r="F79" s="46" t="s">
        <v>48</v>
      </c>
    </row>
    <row r="80" spans="1:6" ht="60" customHeight="1">
      <c r="A80" s="47" t="s">
        <v>148</v>
      </c>
      <c r="B80" s="37" t="s">
        <v>36</v>
      </c>
      <c r="C80" s="42" t="s">
        <v>149</v>
      </c>
      <c r="D80" s="39">
        <f>D81</f>
        <v>154400</v>
      </c>
      <c r="E80" s="39">
        <f>E81</f>
        <v>154400</v>
      </c>
      <c r="F80" s="55">
        <f aca="true" t="shared" si="17" ref="F80:F81">D80-E80</f>
        <v>0</v>
      </c>
    </row>
    <row r="81" spans="1:6" ht="60.75" customHeight="1">
      <c r="A81" s="47" t="s">
        <v>150</v>
      </c>
      <c r="B81" s="37" t="s">
        <v>36</v>
      </c>
      <c r="C81" s="42" t="s">
        <v>151</v>
      </c>
      <c r="D81" s="39">
        <v>154400</v>
      </c>
      <c r="E81" s="39">
        <v>154400</v>
      </c>
      <c r="F81" s="55">
        <f t="shared" si="17"/>
        <v>0</v>
      </c>
    </row>
    <row r="82" spans="1:6" ht="47.25" customHeight="1">
      <c r="A82" s="47" t="s">
        <v>152</v>
      </c>
      <c r="B82" s="37" t="s">
        <v>36</v>
      </c>
      <c r="C82" s="42" t="s">
        <v>153</v>
      </c>
      <c r="D82" s="39">
        <v>200</v>
      </c>
      <c r="E82" s="54">
        <f>E83</f>
        <v>200</v>
      </c>
      <c r="F82" s="46" t="s">
        <v>48</v>
      </c>
    </row>
    <row r="83" spans="1:6" ht="45" customHeight="1">
      <c r="A83" s="47" t="s">
        <v>152</v>
      </c>
      <c r="B83" s="37" t="s">
        <v>36</v>
      </c>
      <c r="C83" s="42" t="s">
        <v>154</v>
      </c>
      <c r="D83" s="39">
        <v>200</v>
      </c>
      <c r="E83" s="54">
        <v>200</v>
      </c>
      <c r="F83" s="46" t="s">
        <v>48</v>
      </c>
    </row>
    <row r="84" spans="1:6" ht="28.5" customHeight="1">
      <c r="A84" s="47" t="s">
        <v>155</v>
      </c>
      <c r="B84" s="37" t="s">
        <v>36</v>
      </c>
      <c r="C84" s="42" t="s">
        <v>156</v>
      </c>
      <c r="D84" s="39">
        <f aca="true" t="shared" si="18" ref="D84:D85">D85</f>
        <v>1845000</v>
      </c>
      <c r="E84" s="39">
        <f aca="true" t="shared" si="19" ref="E84:E85">E85</f>
        <v>1591969</v>
      </c>
      <c r="F84" s="40">
        <f aca="true" t="shared" si="20" ref="F84:F86">D84-E84</f>
        <v>253031</v>
      </c>
    </row>
    <row r="85" spans="1:6" ht="36.75" customHeight="1">
      <c r="A85" s="47" t="s">
        <v>157</v>
      </c>
      <c r="B85" s="37" t="s">
        <v>36</v>
      </c>
      <c r="C85" s="42" t="s">
        <v>158</v>
      </c>
      <c r="D85" s="39">
        <f t="shared" si="18"/>
        <v>1845000</v>
      </c>
      <c r="E85" s="39">
        <f t="shared" si="19"/>
        <v>1591969</v>
      </c>
      <c r="F85" s="40">
        <f t="shared" si="20"/>
        <v>253031</v>
      </c>
    </row>
    <row r="86" spans="1:6" ht="48" customHeight="1">
      <c r="A86" s="47" t="s">
        <v>159</v>
      </c>
      <c r="B86" s="56" t="s">
        <v>36</v>
      </c>
      <c r="C86" s="57" t="s">
        <v>160</v>
      </c>
      <c r="D86" s="58">
        <v>1845000</v>
      </c>
      <c r="E86" s="58">
        <v>1591969</v>
      </c>
      <c r="F86" s="59">
        <f t="shared" si="20"/>
        <v>253031</v>
      </c>
    </row>
    <row r="87" ht="28.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22.5" customHeight="1"/>
    <row r="99" ht="12.75" customHeight="1"/>
    <row r="100" ht="12.75" customHeight="1"/>
    <row r="101" ht="12.75" customHeight="1"/>
    <row r="102" ht="12.75" customHeight="1"/>
    <row r="103" ht="2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23.25" customHeight="1"/>
    <row r="125" ht="9.75" customHeight="1"/>
    <row r="126" ht="12.75" customHeight="1"/>
  </sheetData>
  <sheetProtection selectLockedCells="1" selectUnlockedCells="1"/>
  <mergeCells count="5">
    <mergeCell ref="D1:F1"/>
    <mergeCell ref="A6:E6"/>
    <mergeCell ref="D7:E7"/>
    <mergeCell ref="C8:D8"/>
    <mergeCell ref="A11:D11"/>
  </mergeCells>
  <printOptions/>
  <pageMargins left="0.19652777777777777" right="0.19652777777777777" top="0.39375" bottom="0.39375" header="0.5118055555555555" footer="0.5118055555555555"/>
  <pageSetup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sheetPr>
    <tabColor indexed="9"/>
  </sheetPr>
  <dimension ref="A1:T233"/>
  <sheetViews>
    <sheetView showGridLines="0" tabSelected="1" view="pageBreakPreview" zoomScale="80" zoomScaleSheetLayoutView="80" workbookViewId="0" topLeftCell="A160">
      <selection activeCell="A166" sqref="A166"/>
    </sheetView>
  </sheetViews>
  <sheetFormatPr defaultColWidth="9.00390625" defaultRowHeight="12.75"/>
  <cols>
    <col min="1" max="1" width="55.625" style="0" customWidth="1"/>
    <col min="2" max="2" width="6.625" style="0" customWidth="1"/>
    <col min="3" max="3" width="37.375" style="0" customWidth="1"/>
    <col min="4" max="4" width="21.125" style="0" customWidth="1"/>
    <col min="5" max="5" width="21.25390625" style="0" customWidth="1"/>
    <col min="6" max="6" width="21.875" style="0" customWidth="1"/>
    <col min="7" max="16384" width="8.75390625" style="0" customWidth="1"/>
  </cols>
  <sheetData>
    <row r="1" spans="2:6" ht="14.25" customHeight="1">
      <c r="B1" s="60" t="s">
        <v>161</v>
      </c>
      <c r="C1" s="61"/>
      <c r="E1" s="62" t="s">
        <v>162</v>
      </c>
      <c r="F1" s="62"/>
    </row>
    <row r="2" spans="1:6" ht="9" customHeight="1">
      <c r="A2" s="63"/>
      <c r="B2" s="63"/>
      <c r="C2" s="64"/>
      <c r="D2" s="65"/>
      <c r="E2" s="65"/>
      <c r="F2" s="65"/>
    </row>
    <row r="3" spans="1:6" ht="12.75">
      <c r="A3" s="66"/>
      <c r="B3" s="66" t="s">
        <v>20</v>
      </c>
      <c r="C3" s="66" t="s">
        <v>163</v>
      </c>
      <c r="D3" s="67" t="s">
        <v>22</v>
      </c>
      <c r="E3" s="68"/>
      <c r="F3" s="69" t="s">
        <v>23</v>
      </c>
    </row>
    <row r="4" spans="1:6" ht="12.75">
      <c r="A4" s="66" t="s">
        <v>24</v>
      </c>
      <c r="B4" s="66" t="s">
        <v>25</v>
      </c>
      <c r="C4" s="70" t="s">
        <v>26</v>
      </c>
      <c r="D4" s="67" t="s">
        <v>27</v>
      </c>
      <c r="E4" s="70" t="s">
        <v>28</v>
      </c>
      <c r="F4" s="67" t="s">
        <v>29</v>
      </c>
    </row>
    <row r="5" spans="1:6" ht="11.25" customHeight="1">
      <c r="A5" s="66"/>
      <c r="B5" s="66" t="s">
        <v>30</v>
      </c>
      <c r="C5" s="66" t="s">
        <v>31</v>
      </c>
      <c r="D5" s="67" t="s">
        <v>29</v>
      </c>
      <c r="E5" s="67"/>
      <c r="F5" s="67"/>
    </row>
    <row r="6" spans="1:6" ht="12.75">
      <c r="A6" s="71">
        <v>1</v>
      </c>
      <c r="B6" s="72">
        <v>2</v>
      </c>
      <c r="C6" s="73">
        <v>3</v>
      </c>
      <c r="D6" s="74" t="s">
        <v>32</v>
      </c>
      <c r="E6" s="74" t="s">
        <v>33</v>
      </c>
      <c r="F6" s="75" t="s">
        <v>34</v>
      </c>
    </row>
    <row r="7" spans="1:8" ht="20.25">
      <c r="A7" s="76" t="s">
        <v>164</v>
      </c>
      <c r="B7" s="77" t="s">
        <v>165</v>
      </c>
      <c r="C7" s="78"/>
      <c r="D7" s="79">
        <f>D8</f>
        <v>9562950</v>
      </c>
      <c r="E7" s="80">
        <f>E8</f>
        <v>7536211.44</v>
      </c>
      <c r="F7" s="81">
        <f aca="true" t="shared" si="0" ref="F7:F39">D7-E7</f>
        <v>2026738.56</v>
      </c>
      <c r="G7" s="82"/>
      <c r="H7" s="82"/>
    </row>
    <row r="8" spans="1:8" ht="31.5">
      <c r="A8" s="83" t="s">
        <v>166</v>
      </c>
      <c r="B8" s="84" t="s">
        <v>165</v>
      </c>
      <c r="C8" s="85" t="s">
        <v>167</v>
      </c>
      <c r="D8" s="79">
        <f>D9+D82+D94+D118+D152+D208+D215+D223</f>
        <v>9562950</v>
      </c>
      <c r="E8" s="79">
        <f>E9+E82+E94+E152+E208+E223+E118</f>
        <v>7536211.44</v>
      </c>
      <c r="F8" s="81">
        <f t="shared" si="0"/>
        <v>2026738.56</v>
      </c>
      <c r="G8" s="86"/>
      <c r="H8" s="87"/>
    </row>
    <row r="9" spans="1:8" ht="19.5" customHeight="1">
      <c r="A9" s="88" t="s">
        <v>168</v>
      </c>
      <c r="B9" s="85" t="s">
        <v>165</v>
      </c>
      <c r="C9" s="85" t="s">
        <v>169</v>
      </c>
      <c r="D9" s="79">
        <f>D10+D21+D45+D51</f>
        <v>3903000</v>
      </c>
      <c r="E9" s="79">
        <f>E10+E21+E51</f>
        <v>3169251.77</v>
      </c>
      <c r="F9" s="81">
        <f t="shared" si="0"/>
        <v>733748.230000001</v>
      </c>
      <c r="G9" s="86"/>
      <c r="H9" s="87"/>
    </row>
    <row r="10" spans="1:8" ht="49.5" customHeight="1">
      <c r="A10" s="88" t="s">
        <v>170</v>
      </c>
      <c r="B10" s="85" t="s">
        <v>165</v>
      </c>
      <c r="C10" s="85" t="s">
        <v>171</v>
      </c>
      <c r="D10" s="79">
        <f>D11</f>
        <v>739000</v>
      </c>
      <c r="E10" s="79">
        <f>E11</f>
        <v>611450.03</v>
      </c>
      <c r="F10" s="81">
        <f t="shared" si="0"/>
        <v>127549.97</v>
      </c>
      <c r="G10" s="86"/>
      <c r="H10" s="87"/>
    </row>
    <row r="11" spans="1:8" ht="23.25" customHeight="1">
      <c r="A11" s="89" t="s">
        <v>172</v>
      </c>
      <c r="B11" s="85" t="s">
        <v>165</v>
      </c>
      <c r="C11" s="85" t="s">
        <v>173</v>
      </c>
      <c r="D11" s="79">
        <f>D15+D16+D20</f>
        <v>739000</v>
      </c>
      <c r="E11" s="79">
        <f>E15+E16+E20</f>
        <v>611450.03</v>
      </c>
      <c r="F11" s="81">
        <f t="shared" si="0"/>
        <v>127549.97</v>
      </c>
      <c r="G11" s="86"/>
      <c r="H11" s="87"/>
    </row>
    <row r="12" spans="1:8" ht="51" customHeight="1">
      <c r="A12" s="90" t="s">
        <v>174</v>
      </c>
      <c r="B12" s="91" t="s">
        <v>165</v>
      </c>
      <c r="C12" s="85" t="s">
        <v>175</v>
      </c>
      <c r="D12" s="79">
        <f aca="true" t="shared" si="1" ref="D12:D13">D13</f>
        <v>718500</v>
      </c>
      <c r="E12" s="79">
        <f aca="true" t="shared" si="2" ref="E12:E13">E13</f>
        <v>590982.03</v>
      </c>
      <c r="F12" s="81">
        <f t="shared" si="0"/>
        <v>127517.97</v>
      </c>
      <c r="G12" s="86"/>
      <c r="H12" s="87"/>
    </row>
    <row r="13" spans="1:8" ht="24" customHeight="1">
      <c r="A13" s="92" t="s">
        <v>176</v>
      </c>
      <c r="B13" s="84" t="s">
        <v>165</v>
      </c>
      <c r="C13" s="85" t="s">
        <v>177</v>
      </c>
      <c r="D13" s="79">
        <f t="shared" si="1"/>
        <v>718500</v>
      </c>
      <c r="E13" s="79">
        <f t="shared" si="2"/>
        <v>590982.03</v>
      </c>
      <c r="F13" s="81">
        <f t="shared" si="0"/>
        <v>127517.97</v>
      </c>
      <c r="G13" s="86"/>
      <c r="H13" s="87"/>
    </row>
    <row r="14" spans="1:8" ht="32.25" customHeight="1">
      <c r="A14" s="92" t="s">
        <v>178</v>
      </c>
      <c r="B14" s="84" t="s">
        <v>165</v>
      </c>
      <c r="C14" s="85" t="s">
        <v>179</v>
      </c>
      <c r="D14" s="79">
        <f>D15+D16</f>
        <v>718500</v>
      </c>
      <c r="E14" s="79">
        <f>E15+E16</f>
        <v>590982.03</v>
      </c>
      <c r="F14" s="81">
        <f t="shared" si="0"/>
        <v>127517.97</v>
      </c>
      <c r="G14" s="86"/>
      <c r="H14" s="87"/>
    </row>
    <row r="15" spans="1:8" ht="20.25">
      <c r="A15" s="93" t="s">
        <v>180</v>
      </c>
      <c r="B15" s="84" t="s">
        <v>165</v>
      </c>
      <c r="C15" s="85" t="s">
        <v>181</v>
      </c>
      <c r="D15" s="79">
        <v>547100</v>
      </c>
      <c r="E15" s="79">
        <v>462141.88</v>
      </c>
      <c r="F15" s="81">
        <f t="shared" si="0"/>
        <v>84958.12</v>
      </c>
      <c r="G15" s="86"/>
      <c r="H15" s="87"/>
    </row>
    <row r="16" spans="1:8" ht="20.25">
      <c r="A16" s="93" t="s">
        <v>182</v>
      </c>
      <c r="B16" s="84" t="s">
        <v>165</v>
      </c>
      <c r="C16" s="85" t="s">
        <v>183</v>
      </c>
      <c r="D16" s="79">
        <v>171400</v>
      </c>
      <c r="E16" s="79">
        <v>128840.15</v>
      </c>
      <c r="F16" s="81">
        <f t="shared" si="0"/>
        <v>42559.85</v>
      </c>
      <c r="G16" s="86"/>
      <c r="H16" s="87"/>
    </row>
    <row r="17" spans="1:8" ht="46.5">
      <c r="A17" s="94" t="s">
        <v>184</v>
      </c>
      <c r="B17" s="84" t="s">
        <v>165</v>
      </c>
      <c r="C17" s="85" t="s">
        <v>185</v>
      </c>
      <c r="D17" s="79">
        <f aca="true" t="shared" si="3" ref="D17:D19">D18</f>
        <v>20500</v>
      </c>
      <c r="E17" s="79">
        <f aca="true" t="shared" si="4" ref="E17:E19">E18</f>
        <v>20468</v>
      </c>
      <c r="F17" s="81">
        <f t="shared" si="0"/>
        <v>32</v>
      </c>
      <c r="G17" s="86"/>
      <c r="H17" s="87"/>
    </row>
    <row r="18" spans="1:8" ht="20.25">
      <c r="A18" s="76" t="s">
        <v>176</v>
      </c>
      <c r="B18" s="84" t="s">
        <v>165</v>
      </c>
      <c r="C18" s="85" t="s">
        <v>186</v>
      </c>
      <c r="D18" s="79">
        <f t="shared" si="3"/>
        <v>20500</v>
      </c>
      <c r="E18" s="79">
        <f t="shared" si="4"/>
        <v>20468</v>
      </c>
      <c r="F18" s="81">
        <f t="shared" si="0"/>
        <v>32</v>
      </c>
      <c r="G18" s="86"/>
      <c r="H18" s="87"/>
    </row>
    <row r="19" spans="1:8" ht="31.5">
      <c r="A19" s="92" t="s">
        <v>178</v>
      </c>
      <c r="B19" s="84" t="s">
        <v>165</v>
      </c>
      <c r="C19" s="85" t="s">
        <v>187</v>
      </c>
      <c r="D19" s="79">
        <f t="shared" si="3"/>
        <v>20500</v>
      </c>
      <c r="E19" s="79">
        <f t="shared" si="4"/>
        <v>20468</v>
      </c>
      <c r="F19" s="81">
        <f t="shared" si="0"/>
        <v>32</v>
      </c>
      <c r="G19" s="86"/>
      <c r="H19" s="87"/>
    </row>
    <row r="20" spans="1:8" ht="20.25">
      <c r="A20" s="93" t="s">
        <v>188</v>
      </c>
      <c r="B20" s="84" t="s">
        <v>165</v>
      </c>
      <c r="C20" s="85" t="s">
        <v>189</v>
      </c>
      <c r="D20" s="79">
        <v>20500</v>
      </c>
      <c r="E20" s="79">
        <v>20468</v>
      </c>
      <c r="F20" s="81">
        <f t="shared" si="0"/>
        <v>32</v>
      </c>
      <c r="G20" s="86"/>
      <c r="H20" s="87"/>
    </row>
    <row r="21" spans="1:10" ht="64.5" customHeight="1">
      <c r="A21" s="93" t="s">
        <v>190</v>
      </c>
      <c r="B21" s="84" t="s">
        <v>165</v>
      </c>
      <c r="C21" s="85" t="s">
        <v>191</v>
      </c>
      <c r="D21" s="79">
        <f>D22+D40</f>
        <v>3035800</v>
      </c>
      <c r="E21" s="79">
        <f>E22+E40</f>
        <v>2464902.69</v>
      </c>
      <c r="F21" s="81">
        <f t="shared" si="0"/>
        <v>570897.31</v>
      </c>
      <c r="G21" s="86"/>
      <c r="H21" s="87"/>
      <c r="I21" s="82"/>
      <c r="J21" s="82"/>
    </row>
    <row r="22" spans="1:10" ht="75">
      <c r="A22" s="93" t="s">
        <v>192</v>
      </c>
      <c r="B22" s="84" t="s">
        <v>165</v>
      </c>
      <c r="C22" s="85" t="s">
        <v>193</v>
      </c>
      <c r="D22" s="79">
        <f>D23+D32</f>
        <v>3035600</v>
      </c>
      <c r="E22" s="79">
        <f>E23+E32+E28</f>
        <v>2464702.69</v>
      </c>
      <c r="F22" s="81">
        <f t="shared" si="0"/>
        <v>570897.31</v>
      </c>
      <c r="G22" s="86"/>
      <c r="H22" s="86"/>
      <c r="I22" s="87"/>
      <c r="J22" s="82"/>
    </row>
    <row r="23" spans="1:8" ht="54" customHeight="1">
      <c r="A23" s="92" t="s">
        <v>194</v>
      </c>
      <c r="B23" s="84" t="s">
        <v>165</v>
      </c>
      <c r="C23" s="85" t="s">
        <v>195</v>
      </c>
      <c r="D23" s="79">
        <f aca="true" t="shared" si="5" ref="D23:D24">D24</f>
        <v>2635600</v>
      </c>
      <c r="E23" s="79">
        <f aca="true" t="shared" si="6" ref="E23:E24">E24</f>
        <v>2067571.11</v>
      </c>
      <c r="F23" s="81">
        <f t="shared" si="0"/>
        <v>568028.89</v>
      </c>
      <c r="G23" s="86"/>
      <c r="H23" s="87"/>
    </row>
    <row r="24" spans="1:8" ht="20.25">
      <c r="A24" s="76" t="s">
        <v>176</v>
      </c>
      <c r="B24" s="84" t="s">
        <v>165</v>
      </c>
      <c r="C24" s="85" t="s">
        <v>196</v>
      </c>
      <c r="D24" s="79">
        <f t="shared" si="5"/>
        <v>2635600</v>
      </c>
      <c r="E24" s="79">
        <f t="shared" si="6"/>
        <v>2067571.11</v>
      </c>
      <c r="F24" s="81">
        <f t="shared" si="0"/>
        <v>568028.89</v>
      </c>
      <c r="G24" s="86"/>
      <c r="H24" s="87"/>
    </row>
    <row r="25" spans="1:8" ht="31.5">
      <c r="A25" s="92" t="s">
        <v>178</v>
      </c>
      <c r="B25" s="84" t="s">
        <v>165</v>
      </c>
      <c r="C25" s="85" t="s">
        <v>197</v>
      </c>
      <c r="D25" s="79">
        <f>D26+D27+D31</f>
        <v>2635600</v>
      </c>
      <c r="E25" s="79">
        <f>E26+E27</f>
        <v>2067571.11</v>
      </c>
      <c r="F25" s="81">
        <f t="shared" si="0"/>
        <v>568028.89</v>
      </c>
      <c r="G25" s="86"/>
      <c r="H25" s="87"/>
    </row>
    <row r="26" spans="1:8" ht="20.25">
      <c r="A26" s="93" t="s">
        <v>180</v>
      </c>
      <c r="B26" s="84" t="s">
        <v>165</v>
      </c>
      <c r="C26" s="85" t="s">
        <v>198</v>
      </c>
      <c r="D26" s="79">
        <v>1936600</v>
      </c>
      <c r="E26" s="79">
        <v>1617248.05</v>
      </c>
      <c r="F26" s="81">
        <f t="shared" si="0"/>
        <v>319351.95</v>
      </c>
      <c r="G26" s="86"/>
      <c r="H26" s="87"/>
    </row>
    <row r="27" spans="1:8" ht="20.25">
      <c r="A27" s="93" t="s">
        <v>182</v>
      </c>
      <c r="B27" s="84" t="s">
        <v>165</v>
      </c>
      <c r="C27" s="85" t="s">
        <v>199</v>
      </c>
      <c r="D27" s="79">
        <v>611300</v>
      </c>
      <c r="E27" s="79">
        <v>450323.06</v>
      </c>
      <c r="F27" s="81">
        <f t="shared" si="0"/>
        <v>160976.94</v>
      </c>
      <c r="G27" s="86"/>
      <c r="H27" s="87"/>
    </row>
    <row r="28" spans="1:8" ht="46.5">
      <c r="A28" s="95" t="s">
        <v>184</v>
      </c>
      <c r="B28" s="84" t="s">
        <v>165</v>
      </c>
      <c r="C28" s="85" t="s">
        <v>200</v>
      </c>
      <c r="D28" s="79">
        <f aca="true" t="shared" si="7" ref="D28:D30">D29</f>
        <v>87700</v>
      </c>
      <c r="E28" s="79">
        <f aca="true" t="shared" si="8" ref="E28:E30">E29</f>
        <v>74308</v>
      </c>
      <c r="F28" s="81">
        <f t="shared" si="0"/>
        <v>13392</v>
      </c>
      <c r="G28" s="86"/>
      <c r="H28" s="87"/>
    </row>
    <row r="29" spans="1:8" ht="20.25" customHeight="1">
      <c r="A29" s="76" t="s">
        <v>176</v>
      </c>
      <c r="B29" s="84" t="s">
        <v>165</v>
      </c>
      <c r="C29" s="85" t="s">
        <v>201</v>
      </c>
      <c r="D29" s="79">
        <f t="shared" si="7"/>
        <v>87700</v>
      </c>
      <c r="E29" s="79">
        <f t="shared" si="8"/>
        <v>74308</v>
      </c>
      <c r="F29" s="81">
        <f t="shared" si="0"/>
        <v>13392</v>
      </c>
      <c r="G29" s="86"/>
      <c r="H29" s="87"/>
    </row>
    <row r="30" spans="1:8" ht="33.75" customHeight="1">
      <c r="A30" s="92" t="s">
        <v>178</v>
      </c>
      <c r="B30" s="84" t="s">
        <v>165</v>
      </c>
      <c r="C30" s="85" t="s">
        <v>202</v>
      </c>
      <c r="D30" s="79">
        <f t="shared" si="7"/>
        <v>87700</v>
      </c>
      <c r="E30" s="79">
        <f t="shared" si="8"/>
        <v>74308</v>
      </c>
      <c r="F30" s="81">
        <f t="shared" si="0"/>
        <v>13392</v>
      </c>
      <c r="G30" s="86"/>
      <c r="H30" s="87"/>
    </row>
    <row r="31" spans="1:8" ht="20.25">
      <c r="A31" s="93" t="s">
        <v>188</v>
      </c>
      <c r="B31" s="84" t="s">
        <v>165</v>
      </c>
      <c r="C31" s="85" t="s">
        <v>203</v>
      </c>
      <c r="D31" s="79">
        <v>87700</v>
      </c>
      <c r="E31" s="79">
        <v>74308</v>
      </c>
      <c r="F31" s="81">
        <f t="shared" si="0"/>
        <v>13392</v>
      </c>
      <c r="G31" s="86"/>
      <c r="H31" s="87"/>
    </row>
    <row r="32" spans="1:8" ht="48" customHeight="1">
      <c r="A32" s="93" t="s">
        <v>204</v>
      </c>
      <c r="B32" s="84" t="s">
        <v>165</v>
      </c>
      <c r="C32" s="85" t="s">
        <v>205</v>
      </c>
      <c r="D32" s="79">
        <f>D35+D36+D37+D39</f>
        <v>400000</v>
      </c>
      <c r="E32" s="79">
        <f>E35+E37+E39+E36</f>
        <v>322823.58</v>
      </c>
      <c r="F32" s="81">
        <f t="shared" si="0"/>
        <v>77176.42</v>
      </c>
      <c r="G32" s="86"/>
      <c r="H32" s="87"/>
    </row>
    <row r="33" spans="1:8" ht="18.75" customHeight="1">
      <c r="A33" s="93" t="s">
        <v>176</v>
      </c>
      <c r="B33" s="84" t="s">
        <v>165</v>
      </c>
      <c r="C33" s="85" t="s">
        <v>206</v>
      </c>
      <c r="D33" s="79">
        <f>D35+D36+D37</f>
        <v>228000</v>
      </c>
      <c r="E33" s="79">
        <f>E35+E37+E36</f>
        <v>176705.58</v>
      </c>
      <c r="F33" s="81">
        <f t="shared" si="0"/>
        <v>51294.42</v>
      </c>
      <c r="G33" s="86"/>
      <c r="H33" s="87"/>
    </row>
    <row r="34" spans="1:8" ht="18.75" customHeight="1">
      <c r="A34" s="93" t="s">
        <v>207</v>
      </c>
      <c r="B34" s="84" t="s">
        <v>165</v>
      </c>
      <c r="C34" s="85" t="s">
        <v>208</v>
      </c>
      <c r="D34" s="79">
        <f>D35+D36+D37</f>
        <v>228000</v>
      </c>
      <c r="E34" s="79">
        <f>E35+E37+E36</f>
        <v>176705.58</v>
      </c>
      <c r="F34" s="81">
        <f t="shared" si="0"/>
        <v>51294.42</v>
      </c>
      <c r="G34" s="86"/>
      <c r="H34" s="87"/>
    </row>
    <row r="35" spans="1:8" ht="18.75" customHeight="1">
      <c r="A35" s="93" t="s">
        <v>209</v>
      </c>
      <c r="B35" s="84" t="s">
        <v>165</v>
      </c>
      <c r="C35" s="85" t="s">
        <v>210</v>
      </c>
      <c r="D35" s="79">
        <v>120000</v>
      </c>
      <c r="E35" s="79">
        <v>99717.08</v>
      </c>
      <c r="F35" s="81">
        <f t="shared" si="0"/>
        <v>20282.92</v>
      </c>
      <c r="G35" s="86"/>
      <c r="H35" s="87"/>
    </row>
    <row r="36" spans="1:8" ht="20.25">
      <c r="A36" s="93" t="s">
        <v>211</v>
      </c>
      <c r="B36" s="84" t="s">
        <v>165</v>
      </c>
      <c r="C36" s="85" t="s">
        <v>212</v>
      </c>
      <c r="D36" s="79">
        <v>10000</v>
      </c>
      <c r="E36" s="96">
        <v>3450</v>
      </c>
      <c r="F36" s="81">
        <f t="shared" si="0"/>
        <v>6550</v>
      </c>
      <c r="G36" s="86"/>
      <c r="H36" s="87"/>
    </row>
    <row r="37" spans="1:8" ht="20.25">
      <c r="A37" s="93" t="s">
        <v>213</v>
      </c>
      <c r="B37" s="84" t="s">
        <v>165</v>
      </c>
      <c r="C37" s="85" t="s">
        <v>214</v>
      </c>
      <c r="D37" s="79">
        <v>98000</v>
      </c>
      <c r="E37" s="79">
        <v>73538.5</v>
      </c>
      <c r="F37" s="81">
        <f t="shared" si="0"/>
        <v>24461.5</v>
      </c>
      <c r="G37" s="86"/>
      <c r="H37" s="87"/>
    </row>
    <row r="38" spans="1:8" ht="20.25">
      <c r="A38" s="93" t="s">
        <v>215</v>
      </c>
      <c r="B38" s="84" t="s">
        <v>165</v>
      </c>
      <c r="C38" s="85" t="s">
        <v>216</v>
      </c>
      <c r="D38" s="79">
        <f>D39</f>
        <v>172000</v>
      </c>
      <c r="E38" s="79">
        <f>E39</f>
        <v>146118</v>
      </c>
      <c r="F38" s="81">
        <f t="shared" si="0"/>
        <v>25882</v>
      </c>
      <c r="G38" s="86"/>
      <c r="H38" s="87"/>
    </row>
    <row r="39" spans="1:8" ht="20.25">
      <c r="A39" s="93" t="s">
        <v>217</v>
      </c>
      <c r="B39" s="84" t="s">
        <v>165</v>
      </c>
      <c r="C39" s="85" t="s">
        <v>218</v>
      </c>
      <c r="D39" s="79">
        <v>172000</v>
      </c>
      <c r="E39" s="79">
        <v>146118</v>
      </c>
      <c r="F39" s="81">
        <f t="shared" si="0"/>
        <v>25882</v>
      </c>
      <c r="G39" s="86"/>
      <c r="H39" s="87"/>
    </row>
    <row r="40" spans="1:6" ht="20.25">
      <c r="A40" s="93" t="s">
        <v>219</v>
      </c>
      <c r="B40" s="84" t="s">
        <v>165</v>
      </c>
      <c r="C40" s="85" t="s">
        <v>220</v>
      </c>
      <c r="D40" s="79">
        <f aca="true" t="shared" si="9" ref="D40:D43">D41</f>
        <v>200</v>
      </c>
      <c r="E40" s="97">
        <f aca="true" t="shared" si="10" ref="E40:E43">E41</f>
        <v>200</v>
      </c>
      <c r="F40" s="98" t="s">
        <v>48</v>
      </c>
    </row>
    <row r="41" spans="1:6" ht="210">
      <c r="A41" s="93" t="s">
        <v>221</v>
      </c>
      <c r="B41" s="84" t="s">
        <v>165</v>
      </c>
      <c r="C41" s="85" t="s">
        <v>222</v>
      </c>
      <c r="D41" s="79">
        <f t="shared" si="9"/>
        <v>200</v>
      </c>
      <c r="E41" s="97">
        <f t="shared" si="10"/>
        <v>200</v>
      </c>
      <c r="F41" s="99" t="s">
        <v>48</v>
      </c>
    </row>
    <row r="42" spans="1:6" ht="30">
      <c r="A42" s="93" t="s">
        <v>223</v>
      </c>
      <c r="B42" s="84" t="s">
        <v>165</v>
      </c>
      <c r="C42" s="85" t="s">
        <v>224</v>
      </c>
      <c r="D42" s="79">
        <f t="shared" si="9"/>
        <v>200</v>
      </c>
      <c r="E42" s="97">
        <f t="shared" si="10"/>
        <v>200</v>
      </c>
      <c r="F42" s="98" t="s">
        <v>48</v>
      </c>
    </row>
    <row r="43" spans="1:6" ht="20.25">
      <c r="A43" s="93" t="s">
        <v>215</v>
      </c>
      <c r="B43" s="84" t="s">
        <v>165</v>
      </c>
      <c r="C43" s="85" t="s">
        <v>225</v>
      </c>
      <c r="D43" s="79">
        <f t="shared" si="9"/>
        <v>200</v>
      </c>
      <c r="E43" s="97">
        <f t="shared" si="10"/>
        <v>200</v>
      </c>
      <c r="F43" s="98" t="s">
        <v>48</v>
      </c>
    </row>
    <row r="44" spans="1:6" ht="21">
      <c r="A44" s="93" t="s">
        <v>217</v>
      </c>
      <c r="B44" s="84" t="s">
        <v>165</v>
      </c>
      <c r="C44" s="85" t="s">
        <v>226</v>
      </c>
      <c r="D44" s="79">
        <v>200</v>
      </c>
      <c r="E44" s="97">
        <v>200</v>
      </c>
      <c r="F44" s="98" t="s">
        <v>48</v>
      </c>
    </row>
    <row r="45" spans="1:6" ht="21">
      <c r="A45" s="100" t="s">
        <v>227</v>
      </c>
      <c r="B45" s="37" t="s">
        <v>165</v>
      </c>
      <c r="C45" s="85" t="s">
        <v>228</v>
      </c>
      <c r="D45" s="79">
        <f>D50</f>
        <v>10000</v>
      </c>
      <c r="E45" s="101" t="s">
        <v>48</v>
      </c>
      <c r="F45" s="81">
        <f>D45</f>
        <v>10000</v>
      </c>
    </row>
    <row r="46" spans="1:6" ht="36.75" customHeight="1">
      <c r="A46" s="102" t="s">
        <v>229</v>
      </c>
      <c r="B46" s="37" t="s">
        <v>165</v>
      </c>
      <c r="C46" s="85" t="s">
        <v>230</v>
      </c>
      <c r="D46" s="79">
        <f>D47</f>
        <v>10000</v>
      </c>
      <c r="E46" s="101" t="s">
        <v>48</v>
      </c>
      <c r="F46" s="81">
        <f>F47</f>
        <v>10000</v>
      </c>
    </row>
    <row r="47" spans="1:6" ht="94.5" customHeight="1">
      <c r="A47" s="103" t="s">
        <v>231</v>
      </c>
      <c r="B47" s="37" t="s">
        <v>165</v>
      </c>
      <c r="C47" s="85" t="s">
        <v>232</v>
      </c>
      <c r="D47" s="79">
        <f>D49</f>
        <v>10000</v>
      </c>
      <c r="E47" s="101" t="s">
        <v>48</v>
      </c>
      <c r="F47" s="81">
        <v>10000</v>
      </c>
    </row>
    <row r="48" spans="1:6" ht="22.5" customHeight="1">
      <c r="A48" s="104" t="s">
        <v>233</v>
      </c>
      <c r="B48" s="37" t="s">
        <v>165</v>
      </c>
      <c r="C48" s="85" t="s">
        <v>234</v>
      </c>
      <c r="D48" s="79">
        <f>D47</f>
        <v>10000</v>
      </c>
      <c r="E48" s="101" t="s">
        <v>48</v>
      </c>
      <c r="F48" s="81">
        <f>F47</f>
        <v>10000</v>
      </c>
    </row>
    <row r="49" spans="1:6" ht="20.25">
      <c r="A49" s="105" t="s">
        <v>176</v>
      </c>
      <c r="B49" s="37" t="s">
        <v>165</v>
      </c>
      <c r="C49" s="85" t="s">
        <v>235</v>
      </c>
      <c r="D49" s="79">
        <f>D50</f>
        <v>10000</v>
      </c>
      <c r="E49" s="101" t="s">
        <v>48</v>
      </c>
      <c r="F49" s="81">
        <v>10000</v>
      </c>
    </row>
    <row r="50" spans="1:6" ht="20.25">
      <c r="A50" s="105" t="s">
        <v>236</v>
      </c>
      <c r="B50" s="37" t="s">
        <v>165</v>
      </c>
      <c r="C50" s="85" t="s">
        <v>237</v>
      </c>
      <c r="D50" s="79">
        <v>10000</v>
      </c>
      <c r="E50" s="101" t="s">
        <v>48</v>
      </c>
      <c r="F50" s="81">
        <v>10000</v>
      </c>
    </row>
    <row r="51" spans="1:6" ht="20.25">
      <c r="A51" s="105" t="s">
        <v>238</v>
      </c>
      <c r="B51" s="37" t="s">
        <v>165</v>
      </c>
      <c r="C51" s="85" t="s">
        <v>239</v>
      </c>
      <c r="D51" s="79">
        <f>D52+D65+D71+D77</f>
        <v>118200</v>
      </c>
      <c r="E51" s="79">
        <f>E52+E65+E71+E81</f>
        <v>92899.05</v>
      </c>
      <c r="F51" s="81">
        <f aca="true" t="shared" si="11" ref="F51:F53">D51-E51</f>
        <v>25300.95</v>
      </c>
    </row>
    <row r="52" spans="1:6" ht="75">
      <c r="A52" s="106" t="s">
        <v>240</v>
      </c>
      <c r="B52" s="37" t="s">
        <v>165</v>
      </c>
      <c r="C52" s="85" t="s">
        <v>241</v>
      </c>
      <c r="D52" s="79">
        <f>D53+D59+D62</f>
        <v>73200</v>
      </c>
      <c r="E52" s="79">
        <f>E53+E58</f>
        <v>56715.55</v>
      </c>
      <c r="F52" s="81">
        <f t="shared" si="11"/>
        <v>16484.45</v>
      </c>
    </row>
    <row r="53" spans="1:6" ht="195">
      <c r="A53" s="93" t="s">
        <v>242</v>
      </c>
      <c r="B53" s="37" t="s">
        <v>165</v>
      </c>
      <c r="C53" s="85" t="s">
        <v>243</v>
      </c>
      <c r="D53" s="79">
        <f>D57</f>
        <v>54700</v>
      </c>
      <c r="E53" s="79">
        <f>E57</f>
        <v>45300</v>
      </c>
      <c r="F53" s="81">
        <f t="shared" si="11"/>
        <v>9400</v>
      </c>
    </row>
    <row r="54" spans="1:6" ht="20.25">
      <c r="A54" s="93" t="s">
        <v>155</v>
      </c>
      <c r="B54" s="37"/>
      <c r="C54" s="85" t="s">
        <v>244</v>
      </c>
      <c r="D54" s="79">
        <f aca="true" t="shared" si="12" ref="D54:D56">D55</f>
        <v>54700</v>
      </c>
      <c r="E54" s="79">
        <f aca="true" t="shared" si="13" ref="E54:E56">E55</f>
        <v>45300</v>
      </c>
      <c r="F54" s="81">
        <f aca="true" t="shared" si="14" ref="F54:F56">F55</f>
        <v>9400</v>
      </c>
    </row>
    <row r="55" spans="1:6" ht="20.25">
      <c r="A55" s="93" t="s">
        <v>176</v>
      </c>
      <c r="B55" s="37" t="s">
        <v>165</v>
      </c>
      <c r="C55" s="85" t="s">
        <v>245</v>
      </c>
      <c r="D55" s="79">
        <f t="shared" si="12"/>
        <v>54700</v>
      </c>
      <c r="E55" s="79">
        <f t="shared" si="13"/>
        <v>45300</v>
      </c>
      <c r="F55" s="81">
        <f t="shared" si="14"/>
        <v>9400</v>
      </c>
    </row>
    <row r="56" spans="1:6" ht="20.25">
      <c r="A56" s="93" t="s">
        <v>246</v>
      </c>
      <c r="B56" s="37" t="s">
        <v>165</v>
      </c>
      <c r="C56" s="85" t="s">
        <v>247</v>
      </c>
      <c r="D56" s="79">
        <f t="shared" si="12"/>
        <v>54700</v>
      </c>
      <c r="E56" s="79">
        <f t="shared" si="13"/>
        <v>45300</v>
      </c>
      <c r="F56" s="81">
        <f t="shared" si="14"/>
        <v>9400</v>
      </c>
    </row>
    <row r="57" spans="1:6" ht="30">
      <c r="A57" s="107" t="s">
        <v>248</v>
      </c>
      <c r="B57" s="37" t="s">
        <v>165</v>
      </c>
      <c r="C57" s="85" t="s">
        <v>249</v>
      </c>
      <c r="D57" s="79">
        <v>54700</v>
      </c>
      <c r="E57" s="79">
        <v>45300</v>
      </c>
      <c r="F57" s="81">
        <f aca="true" t="shared" si="15" ref="F57:F70">D57-E57</f>
        <v>9400</v>
      </c>
    </row>
    <row r="58" spans="1:6" ht="120">
      <c r="A58" s="106" t="s">
        <v>250</v>
      </c>
      <c r="B58" s="37" t="s">
        <v>165</v>
      </c>
      <c r="C58" s="85" t="s">
        <v>251</v>
      </c>
      <c r="D58" s="79">
        <f>D61+D64</f>
        <v>18500</v>
      </c>
      <c r="E58" s="79">
        <f>E61+E64</f>
        <v>11415.55</v>
      </c>
      <c r="F58" s="81">
        <f t="shared" si="15"/>
        <v>7084.45</v>
      </c>
    </row>
    <row r="59" spans="1:6" ht="30">
      <c r="A59" s="93" t="s">
        <v>252</v>
      </c>
      <c r="B59" s="37" t="s">
        <v>165</v>
      </c>
      <c r="C59" s="85" t="s">
        <v>253</v>
      </c>
      <c r="D59" s="79">
        <f aca="true" t="shared" si="16" ref="D59:D60">D60</f>
        <v>9100</v>
      </c>
      <c r="E59" s="79">
        <f aca="true" t="shared" si="17" ref="E59:E60">E60</f>
        <v>6104.84</v>
      </c>
      <c r="F59" s="81">
        <f t="shared" si="15"/>
        <v>2995.16</v>
      </c>
    </row>
    <row r="60" spans="1:6" ht="20.25">
      <c r="A60" s="105" t="s">
        <v>176</v>
      </c>
      <c r="B60" s="37" t="s">
        <v>165</v>
      </c>
      <c r="C60" s="85" t="s">
        <v>254</v>
      </c>
      <c r="D60" s="79">
        <f t="shared" si="16"/>
        <v>9100</v>
      </c>
      <c r="E60" s="79">
        <f t="shared" si="17"/>
        <v>6104.84</v>
      </c>
      <c r="F60" s="81">
        <f t="shared" si="15"/>
        <v>2995.16</v>
      </c>
    </row>
    <row r="61" spans="1:6" ht="20.25">
      <c r="A61" s="105" t="s">
        <v>236</v>
      </c>
      <c r="B61" s="37" t="s">
        <v>165</v>
      </c>
      <c r="C61" s="85" t="s">
        <v>255</v>
      </c>
      <c r="D61" s="79">
        <v>9100</v>
      </c>
      <c r="E61" s="79">
        <v>6104.84</v>
      </c>
      <c r="F61" s="81">
        <f t="shared" si="15"/>
        <v>2995.16</v>
      </c>
    </row>
    <row r="62" spans="1:6" ht="20.25">
      <c r="A62" s="108" t="s">
        <v>256</v>
      </c>
      <c r="B62" s="37" t="s">
        <v>165</v>
      </c>
      <c r="C62" s="85" t="s">
        <v>257</v>
      </c>
      <c r="D62" s="79">
        <f>D63</f>
        <v>9400</v>
      </c>
      <c r="E62" s="79">
        <f aca="true" t="shared" si="18" ref="E62:E63">E63</f>
        <v>5310.71</v>
      </c>
      <c r="F62" s="81">
        <f t="shared" si="15"/>
        <v>4089.29</v>
      </c>
    </row>
    <row r="63" spans="1:6" ht="20.25">
      <c r="A63" s="105" t="s">
        <v>176</v>
      </c>
      <c r="B63" s="37" t="s">
        <v>165</v>
      </c>
      <c r="C63" s="85" t="s">
        <v>258</v>
      </c>
      <c r="D63" s="79">
        <v>9400</v>
      </c>
      <c r="E63" s="79">
        <f t="shared" si="18"/>
        <v>5310.71</v>
      </c>
      <c r="F63" s="81">
        <f t="shared" si="15"/>
        <v>4089.29</v>
      </c>
    </row>
    <row r="64" spans="1:6" ht="20.25">
      <c r="A64" s="105" t="s">
        <v>236</v>
      </c>
      <c r="B64" s="37" t="s">
        <v>165</v>
      </c>
      <c r="C64" s="85" t="s">
        <v>259</v>
      </c>
      <c r="D64" s="79">
        <v>9400</v>
      </c>
      <c r="E64" s="79">
        <v>5310.71</v>
      </c>
      <c r="F64" s="81">
        <f t="shared" si="15"/>
        <v>4089.29</v>
      </c>
    </row>
    <row r="65" spans="1:6" ht="75">
      <c r="A65" s="109" t="s">
        <v>260</v>
      </c>
      <c r="B65" s="37" t="s">
        <v>165</v>
      </c>
      <c r="C65" s="85" t="s">
        <v>261</v>
      </c>
      <c r="D65" s="79">
        <f>D70</f>
        <v>15000</v>
      </c>
      <c r="E65" s="79">
        <f>E70</f>
        <v>10000</v>
      </c>
      <c r="F65" s="81">
        <f t="shared" si="15"/>
        <v>5000</v>
      </c>
    </row>
    <row r="66" spans="1:6" ht="165">
      <c r="A66" s="109" t="s">
        <v>262</v>
      </c>
      <c r="B66" s="37" t="s">
        <v>165</v>
      </c>
      <c r="C66" s="85" t="s">
        <v>263</v>
      </c>
      <c r="D66" s="79">
        <f aca="true" t="shared" si="19" ref="D66:D69">D67</f>
        <v>15000</v>
      </c>
      <c r="E66" s="110">
        <f aca="true" t="shared" si="20" ref="E66:E69">E67</f>
        <v>10000</v>
      </c>
      <c r="F66" s="81">
        <f t="shared" si="15"/>
        <v>5000</v>
      </c>
    </row>
    <row r="67" spans="1:6" ht="31.5">
      <c r="A67" s="111" t="s">
        <v>264</v>
      </c>
      <c r="B67" s="37" t="s">
        <v>165</v>
      </c>
      <c r="C67" s="85" t="s">
        <v>265</v>
      </c>
      <c r="D67" s="79">
        <f t="shared" si="19"/>
        <v>15000</v>
      </c>
      <c r="E67" s="110">
        <f t="shared" si="20"/>
        <v>10000</v>
      </c>
      <c r="F67" s="81">
        <f t="shared" si="15"/>
        <v>5000</v>
      </c>
    </row>
    <row r="68" spans="1:6" ht="20.25">
      <c r="A68" s="93" t="s">
        <v>176</v>
      </c>
      <c r="B68" s="37" t="s">
        <v>165</v>
      </c>
      <c r="C68" s="85" t="s">
        <v>266</v>
      </c>
      <c r="D68" s="79">
        <f t="shared" si="19"/>
        <v>15000</v>
      </c>
      <c r="E68" s="110">
        <f t="shared" si="20"/>
        <v>10000</v>
      </c>
      <c r="F68" s="81">
        <f t="shared" si="15"/>
        <v>5000</v>
      </c>
    </row>
    <row r="69" spans="1:6" ht="20.25">
      <c r="A69" s="93" t="s">
        <v>267</v>
      </c>
      <c r="B69" s="37" t="s">
        <v>165</v>
      </c>
      <c r="C69" s="85" t="s">
        <v>268</v>
      </c>
      <c r="D69" s="79">
        <f t="shared" si="19"/>
        <v>15000</v>
      </c>
      <c r="E69" s="110">
        <f t="shared" si="20"/>
        <v>10000</v>
      </c>
      <c r="F69" s="81">
        <f t="shared" si="15"/>
        <v>5000</v>
      </c>
    </row>
    <row r="70" spans="1:6" ht="20.25">
      <c r="A70" s="93" t="s">
        <v>213</v>
      </c>
      <c r="B70" s="37" t="s">
        <v>165</v>
      </c>
      <c r="C70" s="85" t="s">
        <v>269</v>
      </c>
      <c r="D70" s="79">
        <v>15000</v>
      </c>
      <c r="E70" s="110">
        <v>10000</v>
      </c>
      <c r="F70" s="81">
        <f t="shared" si="15"/>
        <v>5000</v>
      </c>
    </row>
    <row r="71" spans="1:6" ht="46.5">
      <c r="A71" s="88" t="s">
        <v>270</v>
      </c>
      <c r="B71" s="37" t="s">
        <v>165</v>
      </c>
      <c r="C71" s="85" t="s">
        <v>271</v>
      </c>
      <c r="D71" s="79">
        <f aca="true" t="shared" si="21" ref="D71:D75">D72</f>
        <v>5000</v>
      </c>
      <c r="E71" s="112">
        <f aca="true" t="shared" si="22" ref="E71:E75">E72</f>
        <v>1183.5</v>
      </c>
      <c r="F71" s="81">
        <f>F72</f>
        <v>3816.5</v>
      </c>
    </row>
    <row r="72" spans="1:6" ht="129" customHeight="1">
      <c r="A72" s="88" t="s">
        <v>272</v>
      </c>
      <c r="B72" s="37" t="s">
        <v>165</v>
      </c>
      <c r="C72" s="85" t="s">
        <v>273</v>
      </c>
      <c r="D72" s="79">
        <f t="shared" si="21"/>
        <v>5000</v>
      </c>
      <c r="E72" s="79">
        <f t="shared" si="22"/>
        <v>1183.5</v>
      </c>
      <c r="F72" s="81">
        <f aca="true" t="shared" si="23" ref="F72:F76">D72-E72</f>
        <v>3816.5</v>
      </c>
    </row>
    <row r="73" spans="1:6" ht="31.5">
      <c r="A73" s="111" t="s">
        <v>264</v>
      </c>
      <c r="B73" s="37" t="s">
        <v>165</v>
      </c>
      <c r="C73" s="85" t="s">
        <v>274</v>
      </c>
      <c r="D73" s="79">
        <f t="shared" si="21"/>
        <v>5000</v>
      </c>
      <c r="E73" s="79">
        <f t="shared" si="22"/>
        <v>1183.5</v>
      </c>
      <c r="F73" s="81">
        <f t="shared" si="23"/>
        <v>3816.5</v>
      </c>
    </row>
    <row r="74" spans="1:6" ht="20.25">
      <c r="A74" s="93" t="s">
        <v>176</v>
      </c>
      <c r="B74" s="37" t="s">
        <v>165</v>
      </c>
      <c r="C74" s="85" t="s">
        <v>275</v>
      </c>
      <c r="D74" s="79">
        <f t="shared" si="21"/>
        <v>5000</v>
      </c>
      <c r="E74" s="79">
        <f t="shared" si="22"/>
        <v>1183.5</v>
      </c>
      <c r="F74" s="81">
        <f t="shared" si="23"/>
        <v>3816.5</v>
      </c>
    </row>
    <row r="75" spans="1:6" ht="20.25">
      <c r="A75" s="93" t="s">
        <v>267</v>
      </c>
      <c r="B75" s="37" t="s">
        <v>165</v>
      </c>
      <c r="C75" s="85" t="s">
        <v>276</v>
      </c>
      <c r="D75" s="79">
        <f t="shared" si="21"/>
        <v>5000</v>
      </c>
      <c r="E75" s="79">
        <f t="shared" si="22"/>
        <v>1183.5</v>
      </c>
      <c r="F75" s="81">
        <f t="shared" si="23"/>
        <v>3816.5</v>
      </c>
    </row>
    <row r="76" spans="1:6" ht="20.25">
      <c r="A76" s="93" t="s">
        <v>213</v>
      </c>
      <c r="B76" s="37" t="s">
        <v>165</v>
      </c>
      <c r="C76" s="85" t="s">
        <v>277</v>
      </c>
      <c r="D76" s="79">
        <v>5000</v>
      </c>
      <c r="E76" s="79">
        <v>1183.5</v>
      </c>
      <c r="F76" s="81">
        <f t="shared" si="23"/>
        <v>3816.5</v>
      </c>
    </row>
    <row r="77" spans="1:6" ht="20.25">
      <c r="A77" s="93" t="s">
        <v>219</v>
      </c>
      <c r="B77" s="37" t="s">
        <v>165</v>
      </c>
      <c r="C77" s="85" t="s">
        <v>278</v>
      </c>
      <c r="D77" s="79">
        <f aca="true" t="shared" si="24" ref="D77:D80">D78</f>
        <v>25000</v>
      </c>
      <c r="E77" s="96">
        <f aca="true" t="shared" si="25" ref="E77:E80">E78</f>
        <v>25000</v>
      </c>
      <c r="F77" s="98">
        <f aca="true" t="shared" si="26" ref="F77:F80">F78</f>
        <v>0</v>
      </c>
    </row>
    <row r="78" spans="1:6" ht="60">
      <c r="A78" s="93" t="s">
        <v>279</v>
      </c>
      <c r="B78" s="37" t="s">
        <v>165</v>
      </c>
      <c r="C78" s="85" t="s">
        <v>280</v>
      </c>
      <c r="D78" s="79">
        <f t="shared" si="24"/>
        <v>25000</v>
      </c>
      <c r="E78" s="96">
        <f t="shared" si="25"/>
        <v>25000</v>
      </c>
      <c r="F78" s="98">
        <f t="shared" si="26"/>
        <v>0</v>
      </c>
    </row>
    <row r="79" spans="1:6" ht="20.25">
      <c r="A79" s="108" t="s">
        <v>256</v>
      </c>
      <c r="B79" s="37" t="s">
        <v>165</v>
      </c>
      <c r="C79" s="85" t="s">
        <v>281</v>
      </c>
      <c r="D79" s="79">
        <f t="shared" si="24"/>
        <v>25000</v>
      </c>
      <c r="E79" s="96">
        <f t="shared" si="25"/>
        <v>25000</v>
      </c>
      <c r="F79" s="98">
        <f t="shared" si="26"/>
        <v>0</v>
      </c>
    </row>
    <row r="80" spans="1:6" ht="20.25">
      <c r="A80" s="105" t="s">
        <v>176</v>
      </c>
      <c r="B80" s="37" t="s">
        <v>165</v>
      </c>
      <c r="C80" s="85" t="s">
        <v>282</v>
      </c>
      <c r="D80" s="79">
        <f t="shared" si="24"/>
        <v>25000</v>
      </c>
      <c r="E80" s="96">
        <f t="shared" si="25"/>
        <v>25000</v>
      </c>
      <c r="F80" s="98">
        <f t="shared" si="26"/>
        <v>0</v>
      </c>
    </row>
    <row r="81" spans="1:6" ht="20.25">
      <c r="A81" s="105" t="s">
        <v>236</v>
      </c>
      <c r="B81" s="37" t="s">
        <v>165</v>
      </c>
      <c r="C81" s="85" t="s">
        <v>283</v>
      </c>
      <c r="D81" s="79">
        <v>25000</v>
      </c>
      <c r="E81" s="96">
        <v>25000</v>
      </c>
      <c r="F81" s="98" t="s">
        <v>48</v>
      </c>
    </row>
    <row r="82" spans="1:6" ht="20.25">
      <c r="A82" s="93" t="s">
        <v>284</v>
      </c>
      <c r="B82" s="37" t="s">
        <v>165</v>
      </c>
      <c r="C82" s="85" t="s">
        <v>285</v>
      </c>
      <c r="D82" s="79">
        <f>D83</f>
        <v>154400</v>
      </c>
      <c r="E82" s="79">
        <f>E83</f>
        <v>138965.13</v>
      </c>
      <c r="F82" s="81">
        <f aca="true" t="shared" si="27" ref="F82:F83">D82-E82</f>
        <v>15434.87</v>
      </c>
    </row>
    <row r="83" spans="1:6" ht="20.25">
      <c r="A83" s="93" t="s">
        <v>286</v>
      </c>
      <c r="B83" s="37" t="s">
        <v>165</v>
      </c>
      <c r="C83" s="85" t="s">
        <v>287</v>
      </c>
      <c r="D83" s="79">
        <f>D85</f>
        <v>154400</v>
      </c>
      <c r="E83" s="79">
        <f>E85</f>
        <v>138965.13</v>
      </c>
      <c r="F83" s="81">
        <f t="shared" si="27"/>
        <v>15434.87</v>
      </c>
    </row>
    <row r="84" spans="1:6" ht="20.25">
      <c r="A84" s="93" t="s">
        <v>288</v>
      </c>
      <c r="B84" s="37" t="s">
        <v>165</v>
      </c>
      <c r="C84" s="85" t="s">
        <v>289</v>
      </c>
      <c r="D84" s="79">
        <f>D85</f>
        <v>154400</v>
      </c>
      <c r="E84" s="79">
        <f>E85</f>
        <v>138965.13</v>
      </c>
      <c r="F84" s="81">
        <f>F85</f>
        <v>15434.87</v>
      </c>
    </row>
    <row r="85" spans="1:6" ht="94.5" customHeight="1">
      <c r="A85" s="93" t="s">
        <v>290</v>
      </c>
      <c r="B85" s="37" t="s">
        <v>165</v>
      </c>
      <c r="C85" s="85" t="s">
        <v>291</v>
      </c>
      <c r="D85" s="79">
        <f>D89+D90+D93</f>
        <v>154400</v>
      </c>
      <c r="E85" s="79">
        <f>E89+E90+E93</f>
        <v>138965.13</v>
      </c>
      <c r="F85" s="81">
        <f aca="true" t="shared" si="28" ref="F85:F95">D85-E85</f>
        <v>15434.87</v>
      </c>
    </row>
    <row r="86" spans="1:6" ht="46.5">
      <c r="A86" s="92" t="s">
        <v>174</v>
      </c>
      <c r="B86" s="37" t="s">
        <v>165</v>
      </c>
      <c r="C86" s="85" t="s">
        <v>292</v>
      </c>
      <c r="D86" s="79">
        <f aca="true" t="shared" si="29" ref="D86:D87">D87</f>
        <v>150600</v>
      </c>
      <c r="E86" s="79">
        <f aca="true" t="shared" si="30" ref="E86:E87">E87</f>
        <v>137131.13</v>
      </c>
      <c r="F86" s="81">
        <f t="shared" si="28"/>
        <v>13468.87</v>
      </c>
    </row>
    <row r="87" spans="1:6" ht="20.25">
      <c r="A87" s="93" t="s">
        <v>176</v>
      </c>
      <c r="B87" s="37" t="s">
        <v>165</v>
      </c>
      <c r="C87" s="85" t="s">
        <v>293</v>
      </c>
      <c r="D87" s="79">
        <f t="shared" si="29"/>
        <v>150600</v>
      </c>
      <c r="E87" s="79">
        <f t="shared" si="30"/>
        <v>137131.13</v>
      </c>
      <c r="F87" s="81">
        <f t="shared" si="28"/>
        <v>13468.87</v>
      </c>
    </row>
    <row r="88" spans="1:6" ht="44.25" customHeight="1">
      <c r="A88" s="93" t="s">
        <v>178</v>
      </c>
      <c r="B88" s="37" t="s">
        <v>165</v>
      </c>
      <c r="C88" s="85" t="s">
        <v>294</v>
      </c>
      <c r="D88" s="79">
        <f>D89+D90</f>
        <v>150600</v>
      </c>
      <c r="E88" s="79">
        <f>E89+E90</f>
        <v>137131.13</v>
      </c>
      <c r="F88" s="81">
        <f t="shared" si="28"/>
        <v>13468.87</v>
      </c>
    </row>
    <row r="89" spans="1:6" ht="20.25">
      <c r="A89" s="93" t="s">
        <v>180</v>
      </c>
      <c r="B89" s="37" t="s">
        <v>165</v>
      </c>
      <c r="C89" s="85" t="s">
        <v>295</v>
      </c>
      <c r="D89" s="79">
        <v>115700</v>
      </c>
      <c r="E89" s="79">
        <v>109903.92</v>
      </c>
      <c r="F89" s="81">
        <f t="shared" si="28"/>
        <v>5796.08</v>
      </c>
    </row>
    <row r="90" spans="1:6" ht="20.25">
      <c r="A90" s="93" t="s">
        <v>182</v>
      </c>
      <c r="B90" s="37" t="s">
        <v>165</v>
      </c>
      <c r="C90" s="85" t="s">
        <v>296</v>
      </c>
      <c r="D90" s="79">
        <v>34900</v>
      </c>
      <c r="E90" s="79">
        <v>27227.21</v>
      </c>
      <c r="F90" s="81">
        <f t="shared" si="28"/>
        <v>7672.79</v>
      </c>
    </row>
    <row r="91" spans="1:6" ht="30">
      <c r="A91" s="93" t="s">
        <v>264</v>
      </c>
      <c r="B91" s="37" t="s">
        <v>165</v>
      </c>
      <c r="C91" s="85" t="s">
        <v>297</v>
      </c>
      <c r="D91" s="79">
        <f aca="true" t="shared" si="31" ref="D91:D92">D92</f>
        <v>3800</v>
      </c>
      <c r="E91" s="113">
        <f aca="true" t="shared" si="32" ref="E91:E92">E92</f>
        <v>1834</v>
      </c>
      <c r="F91" s="79">
        <f t="shared" si="28"/>
        <v>1966</v>
      </c>
    </row>
    <row r="92" spans="1:6" ht="20.25">
      <c r="A92" s="93" t="s">
        <v>215</v>
      </c>
      <c r="B92" s="37" t="s">
        <v>165</v>
      </c>
      <c r="C92" s="85" t="s">
        <v>298</v>
      </c>
      <c r="D92" s="79">
        <f t="shared" si="31"/>
        <v>3800</v>
      </c>
      <c r="E92" s="113">
        <f t="shared" si="32"/>
        <v>1834</v>
      </c>
      <c r="F92" s="81">
        <f t="shared" si="28"/>
        <v>1966</v>
      </c>
    </row>
    <row r="93" spans="1:6" ht="20.25">
      <c r="A93" s="105" t="s">
        <v>217</v>
      </c>
      <c r="B93" s="37" t="s">
        <v>165</v>
      </c>
      <c r="C93" s="85" t="s">
        <v>299</v>
      </c>
      <c r="D93" s="79">
        <v>3800</v>
      </c>
      <c r="E93" s="113">
        <v>1834</v>
      </c>
      <c r="F93" s="81">
        <f t="shared" si="28"/>
        <v>1966</v>
      </c>
    </row>
    <row r="94" spans="1:6" ht="30">
      <c r="A94" s="93" t="s">
        <v>300</v>
      </c>
      <c r="B94" s="37" t="s">
        <v>165</v>
      </c>
      <c r="C94" s="85" t="s">
        <v>301</v>
      </c>
      <c r="D94" s="79">
        <f>D95</f>
        <v>118000</v>
      </c>
      <c r="E94" s="79">
        <f>E95</f>
        <v>91710.68</v>
      </c>
      <c r="F94" s="81">
        <f t="shared" si="28"/>
        <v>26289.32</v>
      </c>
    </row>
    <row r="95" spans="1:6" ht="66.75" customHeight="1">
      <c r="A95" s="93" t="s">
        <v>302</v>
      </c>
      <c r="B95" s="37" t="s">
        <v>165</v>
      </c>
      <c r="C95" s="85" t="s">
        <v>303</v>
      </c>
      <c r="D95" s="79">
        <v>118000</v>
      </c>
      <c r="E95" s="79">
        <f>E107+E112+E117</f>
        <v>91710.68</v>
      </c>
      <c r="F95" s="81">
        <f t="shared" si="28"/>
        <v>26289.32</v>
      </c>
    </row>
    <row r="96" spans="1:6" ht="96" customHeight="1">
      <c r="A96" s="90" t="s">
        <v>304</v>
      </c>
      <c r="B96" s="114" t="s">
        <v>165</v>
      </c>
      <c r="C96" s="85" t="s">
        <v>305</v>
      </c>
      <c r="D96" s="79">
        <f>D95</f>
        <v>118000</v>
      </c>
      <c r="E96" s="99" t="s">
        <v>48</v>
      </c>
      <c r="F96" s="81">
        <v>118000</v>
      </c>
    </row>
    <row r="97" spans="1:6" ht="124.5" customHeight="1">
      <c r="A97" s="90" t="s">
        <v>306</v>
      </c>
      <c r="B97" s="114" t="s">
        <v>165</v>
      </c>
      <c r="C97" s="85" t="s">
        <v>307</v>
      </c>
      <c r="D97" s="79">
        <f aca="true" t="shared" si="33" ref="D97:D100">D98</f>
        <v>6100</v>
      </c>
      <c r="E97" s="99" t="s">
        <v>48</v>
      </c>
      <c r="F97" s="81">
        <f>D97</f>
        <v>6100</v>
      </c>
    </row>
    <row r="98" spans="1:6" ht="33.75" customHeight="1">
      <c r="A98" s="111" t="s">
        <v>264</v>
      </c>
      <c r="B98" s="114" t="s">
        <v>165</v>
      </c>
      <c r="C98" s="85" t="s">
        <v>308</v>
      </c>
      <c r="D98" s="79">
        <f t="shared" si="33"/>
        <v>6100</v>
      </c>
      <c r="E98" s="99" t="s">
        <v>48</v>
      </c>
      <c r="F98" s="81">
        <f aca="true" t="shared" si="34" ref="F98:F99">F99</f>
        <v>6100</v>
      </c>
    </row>
    <row r="99" spans="1:6" ht="27" customHeight="1">
      <c r="A99" s="90" t="s">
        <v>176</v>
      </c>
      <c r="B99" s="114" t="s">
        <v>165</v>
      </c>
      <c r="C99" s="85" t="s">
        <v>309</v>
      </c>
      <c r="D99" s="79">
        <f t="shared" si="33"/>
        <v>6100</v>
      </c>
      <c r="E99" s="99" t="s">
        <v>48</v>
      </c>
      <c r="F99" s="81">
        <f t="shared" si="34"/>
        <v>6100</v>
      </c>
    </row>
    <row r="100" spans="1:6" ht="29.25" customHeight="1">
      <c r="A100" s="93" t="s">
        <v>267</v>
      </c>
      <c r="B100" s="37" t="s">
        <v>165</v>
      </c>
      <c r="C100" s="85" t="s">
        <v>310</v>
      </c>
      <c r="D100" s="79">
        <f t="shared" si="33"/>
        <v>6100</v>
      </c>
      <c r="E100" s="101" t="s">
        <v>48</v>
      </c>
      <c r="F100" s="81">
        <f aca="true" t="shared" si="35" ref="F100:F101">D100</f>
        <v>6100</v>
      </c>
    </row>
    <row r="101" spans="1:6" ht="23.25" customHeight="1">
      <c r="A101" s="93" t="s">
        <v>213</v>
      </c>
      <c r="B101" s="37" t="s">
        <v>165</v>
      </c>
      <c r="C101" s="85" t="s">
        <v>311</v>
      </c>
      <c r="D101" s="79">
        <v>6100</v>
      </c>
      <c r="E101" s="101" t="s">
        <v>48</v>
      </c>
      <c r="F101" s="81">
        <f t="shared" si="35"/>
        <v>6100</v>
      </c>
    </row>
    <row r="102" spans="1:6" ht="94.5" customHeight="1">
      <c r="A102" s="90" t="s">
        <v>312</v>
      </c>
      <c r="B102" s="114" t="s">
        <v>165</v>
      </c>
      <c r="C102" s="85" t="s">
        <v>313</v>
      </c>
      <c r="D102" s="79">
        <f>D103+D108</f>
        <v>98100</v>
      </c>
      <c r="E102" s="113">
        <f>E103+E108</f>
        <v>79010.68</v>
      </c>
      <c r="F102" s="81">
        <f aca="true" t="shared" si="36" ref="F102:F103">D102-E102</f>
        <v>19089.32</v>
      </c>
    </row>
    <row r="103" spans="1:6" ht="168" customHeight="1">
      <c r="A103" s="90" t="s">
        <v>314</v>
      </c>
      <c r="B103" s="114" t="s">
        <v>165</v>
      </c>
      <c r="C103" s="85" t="s">
        <v>315</v>
      </c>
      <c r="D103" s="79">
        <f>D106</f>
        <v>5000</v>
      </c>
      <c r="E103" s="79">
        <f>E106</f>
        <v>1510.68</v>
      </c>
      <c r="F103" s="81">
        <f t="shared" si="36"/>
        <v>3489.32</v>
      </c>
    </row>
    <row r="104" spans="1:6" ht="36" customHeight="1">
      <c r="A104" s="111" t="s">
        <v>264</v>
      </c>
      <c r="B104" s="114" t="s">
        <v>165</v>
      </c>
      <c r="C104" s="85" t="s">
        <v>316</v>
      </c>
      <c r="D104" s="79">
        <f aca="true" t="shared" si="37" ref="D104:D106">D105</f>
        <v>5000</v>
      </c>
      <c r="E104" s="79">
        <f aca="true" t="shared" si="38" ref="E104:E106">E105</f>
        <v>1510.68</v>
      </c>
      <c r="F104" s="81">
        <f aca="true" t="shared" si="39" ref="F104:F105">F105</f>
        <v>3489.32</v>
      </c>
    </row>
    <row r="105" spans="1:6" ht="21" customHeight="1">
      <c r="A105" s="90" t="s">
        <v>176</v>
      </c>
      <c r="B105" s="114" t="s">
        <v>165</v>
      </c>
      <c r="C105" s="85" t="s">
        <v>317</v>
      </c>
      <c r="D105" s="79">
        <f t="shared" si="37"/>
        <v>5000</v>
      </c>
      <c r="E105" s="79">
        <f t="shared" si="38"/>
        <v>1510.68</v>
      </c>
      <c r="F105" s="81">
        <f t="shared" si="39"/>
        <v>3489.32</v>
      </c>
    </row>
    <row r="106" spans="1:6" ht="25.5" customHeight="1">
      <c r="A106" s="93" t="s">
        <v>267</v>
      </c>
      <c r="B106" s="37" t="s">
        <v>165</v>
      </c>
      <c r="C106" s="85" t="s">
        <v>318</v>
      </c>
      <c r="D106" s="79">
        <f t="shared" si="37"/>
        <v>5000</v>
      </c>
      <c r="E106" s="79">
        <f t="shared" si="38"/>
        <v>1510.68</v>
      </c>
      <c r="F106" s="81">
        <f aca="true" t="shared" si="40" ref="F106:F108">D106-E106</f>
        <v>3489.32</v>
      </c>
    </row>
    <row r="107" spans="1:6" ht="26.25" customHeight="1">
      <c r="A107" s="93" t="s">
        <v>213</v>
      </c>
      <c r="B107" s="37" t="s">
        <v>165</v>
      </c>
      <c r="C107" s="85" t="s">
        <v>319</v>
      </c>
      <c r="D107" s="79">
        <v>5000</v>
      </c>
      <c r="E107" s="79">
        <v>1510.68</v>
      </c>
      <c r="F107" s="81">
        <f t="shared" si="40"/>
        <v>3489.32</v>
      </c>
    </row>
    <row r="108" spans="1:6" ht="213" customHeight="1">
      <c r="A108" s="93" t="s">
        <v>320</v>
      </c>
      <c r="B108" s="37" t="s">
        <v>165</v>
      </c>
      <c r="C108" s="85" t="s">
        <v>321</v>
      </c>
      <c r="D108" s="79">
        <f>D110</f>
        <v>93100</v>
      </c>
      <c r="E108" s="79">
        <f>E110</f>
        <v>77500</v>
      </c>
      <c r="F108" s="81">
        <f t="shared" si="40"/>
        <v>15600</v>
      </c>
    </row>
    <row r="109" spans="1:6" ht="27" customHeight="1">
      <c r="A109" s="93" t="s">
        <v>155</v>
      </c>
      <c r="B109" s="37" t="s">
        <v>165</v>
      </c>
      <c r="C109" s="85" t="s">
        <v>322</v>
      </c>
      <c r="D109" s="79">
        <f aca="true" t="shared" si="41" ref="D109:D111">D110</f>
        <v>93100</v>
      </c>
      <c r="E109" s="79">
        <f aca="true" t="shared" si="42" ref="E109:E111">E110</f>
        <v>77500</v>
      </c>
      <c r="F109" s="81">
        <f>F110</f>
        <v>15600</v>
      </c>
    </row>
    <row r="110" spans="1:6" ht="20.25">
      <c r="A110" s="93" t="s">
        <v>176</v>
      </c>
      <c r="B110" s="37" t="s">
        <v>165</v>
      </c>
      <c r="C110" s="85" t="s">
        <v>323</v>
      </c>
      <c r="D110" s="79">
        <f t="shared" si="41"/>
        <v>93100</v>
      </c>
      <c r="E110" s="79">
        <f t="shared" si="42"/>
        <v>77500</v>
      </c>
      <c r="F110" s="81">
        <f aca="true" t="shared" si="43" ref="F110:F120">D110-E110</f>
        <v>15600</v>
      </c>
    </row>
    <row r="111" spans="1:6" ht="20.25">
      <c r="A111" s="93" t="s">
        <v>246</v>
      </c>
      <c r="B111" s="37" t="s">
        <v>165</v>
      </c>
      <c r="C111" s="85" t="s">
        <v>324</v>
      </c>
      <c r="D111" s="79">
        <f t="shared" si="41"/>
        <v>93100</v>
      </c>
      <c r="E111" s="79">
        <f t="shared" si="42"/>
        <v>77500</v>
      </c>
      <c r="F111" s="81">
        <f t="shared" si="43"/>
        <v>15600</v>
      </c>
    </row>
    <row r="112" spans="1:6" ht="30">
      <c r="A112" s="93" t="s">
        <v>248</v>
      </c>
      <c r="B112" s="37" t="s">
        <v>165</v>
      </c>
      <c r="C112" s="85" t="s">
        <v>325</v>
      </c>
      <c r="D112" s="79">
        <v>93100</v>
      </c>
      <c r="E112" s="79">
        <v>77500</v>
      </c>
      <c r="F112" s="81">
        <f t="shared" si="43"/>
        <v>15600</v>
      </c>
    </row>
    <row r="113" spans="1:6" ht="96.75" customHeight="1">
      <c r="A113" s="93" t="s">
        <v>326</v>
      </c>
      <c r="B113" s="37" t="s">
        <v>165</v>
      </c>
      <c r="C113" s="85" t="s">
        <v>327</v>
      </c>
      <c r="D113" s="79">
        <f aca="true" t="shared" si="44" ref="D113:D114">D114</f>
        <v>13800</v>
      </c>
      <c r="E113" s="113">
        <f aca="true" t="shared" si="45" ref="E113:E116">E114</f>
        <v>12700</v>
      </c>
      <c r="F113" s="115">
        <f t="shared" si="43"/>
        <v>1100</v>
      </c>
    </row>
    <row r="114" spans="1:6" ht="124.5" customHeight="1">
      <c r="A114" s="90" t="s">
        <v>328</v>
      </c>
      <c r="B114" s="37" t="s">
        <v>165</v>
      </c>
      <c r="C114" s="85" t="s">
        <v>329</v>
      </c>
      <c r="D114" s="79">
        <f t="shared" si="44"/>
        <v>13800</v>
      </c>
      <c r="E114" s="113">
        <f t="shared" si="45"/>
        <v>12700</v>
      </c>
      <c r="F114" s="79">
        <f t="shared" si="43"/>
        <v>1100</v>
      </c>
    </row>
    <row r="115" spans="1:6" ht="47.25" customHeight="1">
      <c r="A115" s="93" t="s">
        <v>330</v>
      </c>
      <c r="B115" s="37" t="s">
        <v>165</v>
      </c>
      <c r="C115" s="85" t="s">
        <v>331</v>
      </c>
      <c r="D115" s="79">
        <f>D117</f>
        <v>13800</v>
      </c>
      <c r="E115" s="113">
        <f t="shared" si="45"/>
        <v>12700</v>
      </c>
      <c r="F115" s="81">
        <f t="shared" si="43"/>
        <v>1100</v>
      </c>
    </row>
    <row r="116" spans="1:6" ht="28.5" customHeight="1">
      <c r="A116" s="93" t="s">
        <v>215</v>
      </c>
      <c r="B116" s="37" t="s">
        <v>165</v>
      </c>
      <c r="C116" s="85" t="s">
        <v>332</v>
      </c>
      <c r="D116" s="79">
        <f>D115</f>
        <v>13800</v>
      </c>
      <c r="E116" s="113">
        <f t="shared" si="45"/>
        <v>12700</v>
      </c>
      <c r="F116" s="81">
        <f t="shared" si="43"/>
        <v>1100</v>
      </c>
    </row>
    <row r="117" spans="1:6" ht="20.25">
      <c r="A117" s="93" t="s">
        <v>217</v>
      </c>
      <c r="B117" s="37" t="s">
        <v>165</v>
      </c>
      <c r="C117" s="85" t="s">
        <v>333</v>
      </c>
      <c r="D117" s="79">
        <v>13800</v>
      </c>
      <c r="E117" s="116">
        <v>12700</v>
      </c>
      <c r="F117" s="81">
        <f t="shared" si="43"/>
        <v>1100</v>
      </c>
    </row>
    <row r="118" spans="1:6" ht="25.5" customHeight="1">
      <c r="A118" s="93" t="s">
        <v>334</v>
      </c>
      <c r="B118" s="37" t="s">
        <v>165</v>
      </c>
      <c r="C118" s="85" t="s">
        <v>335</v>
      </c>
      <c r="D118" s="79">
        <f>D119</f>
        <v>664100</v>
      </c>
      <c r="E118" s="113">
        <f aca="true" t="shared" si="46" ref="E118:E119">E119</f>
        <v>56178.66</v>
      </c>
      <c r="F118" s="81">
        <f t="shared" si="43"/>
        <v>607921.34</v>
      </c>
    </row>
    <row r="119" spans="1:6" ht="21.75" customHeight="1">
      <c r="A119" s="93" t="s">
        <v>336</v>
      </c>
      <c r="B119" s="37" t="s">
        <v>165</v>
      </c>
      <c r="C119" s="85" t="s">
        <v>337</v>
      </c>
      <c r="D119" s="79">
        <f>D120+D151</f>
        <v>664100</v>
      </c>
      <c r="E119" s="113">
        <f t="shared" si="46"/>
        <v>56178.66</v>
      </c>
      <c r="F119" s="81">
        <f t="shared" si="43"/>
        <v>607921.34</v>
      </c>
    </row>
    <row r="120" spans="1:6" ht="81.75" customHeight="1">
      <c r="A120" s="93" t="s">
        <v>338</v>
      </c>
      <c r="B120" s="37" t="s">
        <v>165</v>
      </c>
      <c r="C120" s="85" t="s">
        <v>339</v>
      </c>
      <c r="D120" s="79">
        <f>D122+D127+D132+D137+D142</f>
        <v>564100</v>
      </c>
      <c r="E120" s="113">
        <f>E130+E135</f>
        <v>56178.66</v>
      </c>
      <c r="F120" s="81">
        <f t="shared" si="43"/>
        <v>507921.34</v>
      </c>
    </row>
    <row r="121" spans="1:6" ht="103.5" customHeight="1">
      <c r="A121" s="93" t="s">
        <v>340</v>
      </c>
      <c r="B121" s="37" t="s">
        <v>165</v>
      </c>
      <c r="C121" s="85" t="s">
        <v>341</v>
      </c>
      <c r="D121" s="79">
        <f aca="true" t="shared" si="47" ref="D121:D124">D122</f>
        <v>384100</v>
      </c>
      <c r="E121" s="101" t="s">
        <v>48</v>
      </c>
      <c r="F121" s="81">
        <f aca="true" t="shared" si="48" ref="F121:F125">D121</f>
        <v>384100</v>
      </c>
    </row>
    <row r="122" spans="1:6" ht="30">
      <c r="A122" s="93" t="s">
        <v>223</v>
      </c>
      <c r="B122" s="37" t="s">
        <v>165</v>
      </c>
      <c r="C122" s="85" t="s">
        <v>342</v>
      </c>
      <c r="D122" s="79">
        <f t="shared" si="47"/>
        <v>384100</v>
      </c>
      <c r="E122" s="101" t="s">
        <v>48</v>
      </c>
      <c r="F122" s="81">
        <f t="shared" si="48"/>
        <v>384100</v>
      </c>
    </row>
    <row r="123" spans="1:6" ht="20.25">
      <c r="A123" s="93" t="s">
        <v>176</v>
      </c>
      <c r="B123" s="37" t="s">
        <v>165</v>
      </c>
      <c r="C123" s="85" t="s">
        <v>343</v>
      </c>
      <c r="D123" s="79">
        <f t="shared" si="47"/>
        <v>384100</v>
      </c>
      <c r="E123" s="101" t="s">
        <v>48</v>
      </c>
      <c r="F123" s="81">
        <f t="shared" si="48"/>
        <v>384100</v>
      </c>
    </row>
    <row r="124" spans="1:6" ht="18.75" customHeight="1">
      <c r="A124" s="93" t="s">
        <v>267</v>
      </c>
      <c r="B124" s="37" t="s">
        <v>165</v>
      </c>
      <c r="C124" s="85" t="s">
        <v>344</v>
      </c>
      <c r="D124" s="79">
        <f t="shared" si="47"/>
        <v>384100</v>
      </c>
      <c r="E124" s="101" t="s">
        <v>48</v>
      </c>
      <c r="F124" s="81">
        <f t="shared" si="48"/>
        <v>384100</v>
      </c>
    </row>
    <row r="125" spans="1:6" ht="20.25">
      <c r="A125" s="93" t="s">
        <v>211</v>
      </c>
      <c r="B125" s="37" t="s">
        <v>165</v>
      </c>
      <c r="C125" s="85" t="s">
        <v>345</v>
      </c>
      <c r="D125" s="79">
        <v>384100</v>
      </c>
      <c r="E125" s="101" t="s">
        <v>48</v>
      </c>
      <c r="F125" s="81">
        <f t="shared" si="48"/>
        <v>384100</v>
      </c>
    </row>
    <row r="126" spans="1:6" ht="120">
      <c r="A126" s="93" t="s">
        <v>346</v>
      </c>
      <c r="B126" s="37" t="s">
        <v>165</v>
      </c>
      <c r="C126" s="85" t="s">
        <v>347</v>
      </c>
      <c r="D126" s="79">
        <f aca="true" t="shared" si="49" ref="D126:D129">D127</f>
        <v>1400</v>
      </c>
      <c r="E126" s="113">
        <f aca="true" t="shared" si="50" ref="E126:E129">E127</f>
        <v>1400</v>
      </c>
      <c r="F126" s="98" t="s">
        <v>48</v>
      </c>
    </row>
    <row r="127" spans="1:6" ht="30">
      <c r="A127" s="93" t="s">
        <v>223</v>
      </c>
      <c r="B127" s="37" t="s">
        <v>165</v>
      </c>
      <c r="C127" s="85" t="s">
        <v>348</v>
      </c>
      <c r="D127" s="79">
        <f t="shared" si="49"/>
        <v>1400</v>
      </c>
      <c r="E127" s="113">
        <f t="shared" si="50"/>
        <v>1400</v>
      </c>
      <c r="F127" s="98" t="s">
        <v>48</v>
      </c>
    </row>
    <row r="128" spans="1:6" ht="20.25">
      <c r="A128" s="93" t="s">
        <v>176</v>
      </c>
      <c r="B128" s="37" t="s">
        <v>165</v>
      </c>
      <c r="C128" s="85" t="s">
        <v>349</v>
      </c>
      <c r="D128" s="79">
        <f t="shared" si="49"/>
        <v>1400</v>
      </c>
      <c r="E128" s="113">
        <f t="shared" si="50"/>
        <v>1400</v>
      </c>
      <c r="F128" s="98" t="s">
        <v>48</v>
      </c>
    </row>
    <row r="129" spans="1:6" ht="20.25">
      <c r="A129" s="93" t="s">
        <v>267</v>
      </c>
      <c r="B129" s="37" t="s">
        <v>165</v>
      </c>
      <c r="C129" s="85" t="s">
        <v>350</v>
      </c>
      <c r="D129" s="79">
        <f t="shared" si="49"/>
        <v>1400</v>
      </c>
      <c r="E129" s="113">
        <f t="shared" si="50"/>
        <v>1400</v>
      </c>
      <c r="F129" s="98" t="s">
        <v>48</v>
      </c>
    </row>
    <row r="130" spans="1:6" ht="20.25">
      <c r="A130" s="93" t="s">
        <v>211</v>
      </c>
      <c r="B130" s="37" t="s">
        <v>165</v>
      </c>
      <c r="C130" s="85" t="s">
        <v>351</v>
      </c>
      <c r="D130" s="79">
        <v>1400</v>
      </c>
      <c r="E130" s="113">
        <v>1400</v>
      </c>
      <c r="F130" s="98" t="s">
        <v>48</v>
      </c>
    </row>
    <row r="131" spans="1:6" ht="105">
      <c r="A131" s="93" t="s">
        <v>352</v>
      </c>
      <c r="B131" s="37" t="s">
        <v>165</v>
      </c>
      <c r="C131" s="85" t="s">
        <v>353</v>
      </c>
      <c r="D131" s="79">
        <f aca="true" t="shared" si="51" ref="D131:D134">D132</f>
        <v>100000</v>
      </c>
      <c r="E131" s="101">
        <f aca="true" t="shared" si="52" ref="E131:E134">E132</f>
        <v>54778.66</v>
      </c>
      <c r="F131" s="81">
        <f aca="true" t="shared" si="53" ref="F131:F134">F132</f>
        <v>45221.34</v>
      </c>
    </row>
    <row r="132" spans="1:6" ht="30">
      <c r="A132" s="93" t="s">
        <v>223</v>
      </c>
      <c r="B132" s="37" t="s">
        <v>165</v>
      </c>
      <c r="C132" s="85" t="s">
        <v>354</v>
      </c>
      <c r="D132" s="79">
        <f t="shared" si="51"/>
        <v>100000</v>
      </c>
      <c r="E132" s="101">
        <f t="shared" si="52"/>
        <v>54778.66</v>
      </c>
      <c r="F132" s="81">
        <f t="shared" si="53"/>
        <v>45221.34</v>
      </c>
    </row>
    <row r="133" spans="1:6" ht="20.25">
      <c r="A133" s="93" t="s">
        <v>176</v>
      </c>
      <c r="B133" s="37" t="s">
        <v>165</v>
      </c>
      <c r="C133" s="85" t="s">
        <v>355</v>
      </c>
      <c r="D133" s="79">
        <f t="shared" si="51"/>
        <v>100000</v>
      </c>
      <c r="E133" s="101">
        <f t="shared" si="52"/>
        <v>54778.66</v>
      </c>
      <c r="F133" s="81">
        <f t="shared" si="53"/>
        <v>45221.34</v>
      </c>
    </row>
    <row r="134" spans="1:6" ht="20.25">
      <c r="A134" s="93" t="s">
        <v>267</v>
      </c>
      <c r="B134" s="37" t="s">
        <v>165</v>
      </c>
      <c r="C134" s="85" t="s">
        <v>356</v>
      </c>
      <c r="D134" s="79">
        <f t="shared" si="51"/>
        <v>100000</v>
      </c>
      <c r="E134" s="101">
        <f t="shared" si="52"/>
        <v>54778.66</v>
      </c>
      <c r="F134" s="81">
        <f t="shared" si="53"/>
        <v>45221.34</v>
      </c>
    </row>
    <row r="135" spans="1:6" ht="20.25">
      <c r="A135" s="93" t="s">
        <v>213</v>
      </c>
      <c r="B135" s="37" t="s">
        <v>165</v>
      </c>
      <c r="C135" s="85" t="s">
        <v>357</v>
      </c>
      <c r="D135" s="79">
        <v>100000</v>
      </c>
      <c r="E135" s="101">
        <v>54778.66</v>
      </c>
      <c r="F135" s="81">
        <f>D135-E135</f>
        <v>45221.34</v>
      </c>
    </row>
    <row r="136" spans="1:6" ht="75">
      <c r="A136" s="93" t="s">
        <v>358</v>
      </c>
      <c r="B136" s="37" t="s">
        <v>165</v>
      </c>
      <c r="C136" s="85" t="s">
        <v>359</v>
      </c>
      <c r="D136" s="79">
        <f aca="true" t="shared" si="54" ref="D136:D139">D137</f>
        <v>73800</v>
      </c>
      <c r="E136" s="101" t="s">
        <v>48</v>
      </c>
      <c r="F136" s="81">
        <f aca="true" t="shared" si="55" ref="F136:F151">D136</f>
        <v>73800</v>
      </c>
    </row>
    <row r="137" spans="1:6" ht="30">
      <c r="A137" s="93" t="s">
        <v>223</v>
      </c>
      <c r="B137" s="37" t="s">
        <v>165</v>
      </c>
      <c r="C137" s="85" t="s">
        <v>360</v>
      </c>
      <c r="D137" s="79">
        <f t="shared" si="54"/>
        <v>73800</v>
      </c>
      <c r="E137" s="101" t="s">
        <v>48</v>
      </c>
      <c r="F137" s="81">
        <f t="shared" si="55"/>
        <v>73800</v>
      </c>
    </row>
    <row r="138" spans="1:6" ht="20.25">
      <c r="A138" s="93" t="s">
        <v>176</v>
      </c>
      <c r="B138" s="37" t="s">
        <v>165</v>
      </c>
      <c r="C138" s="85" t="s">
        <v>361</v>
      </c>
      <c r="D138" s="79">
        <f t="shared" si="54"/>
        <v>73800</v>
      </c>
      <c r="E138" s="101" t="s">
        <v>48</v>
      </c>
      <c r="F138" s="81">
        <f t="shared" si="55"/>
        <v>73800</v>
      </c>
    </row>
    <row r="139" spans="1:6" ht="20.25">
      <c r="A139" s="93" t="s">
        <v>267</v>
      </c>
      <c r="B139" s="37" t="s">
        <v>165</v>
      </c>
      <c r="C139" s="85" t="s">
        <v>362</v>
      </c>
      <c r="D139" s="79">
        <f t="shared" si="54"/>
        <v>73800</v>
      </c>
      <c r="E139" s="101" t="s">
        <v>48</v>
      </c>
      <c r="F139" s="81">
        <f t="shared" si="55"/>
        <v>73800</v>
      </c>
    </row>
    <row r="140" spans="1:6" ht="20.25">
      <c r="A140" s="93" t="s">
        <v>211</v>
      </c>
      <c r="B140" s="37" t="s">
        <v>165</v>
      </c>
      <c r="C140" s="85" t="s">
        <v>363</v>
      </c>
      <c r="D140" s="79">
        <v>73800</v>
      </c>
      <c r="E140" s="101" t="s">
        <v>48</v>
      </c>
      <c r="F140" s="81">
        <f t="shared" si="55"/>
        <v>73800</v>
      </c>
    </row>
    <row r="141" spans="1:6" ht="150">
      <c r="A141" s="93" t="s">
        <v>364</v>
      </c>
      <c r="B141" s="37" t="s">
        <v>165</v>
      </c>
      <c r="C141" s="85" t="s">
        <v>365</v>
      </c>
      <c r="D141" s="79">
        <f aca="true" t="shared" si="56" ref="D141:D144">D142</f>
        <v>4800</v>
      </c>
      <c r="E141" s="101" t="s">
        <v>48</v>
      </c>
      <c r="F141" s="81">
        <f t="shared" si="55"/>
        <v>4800</v>
      </c>
    </row>
    <row r="142" spans="1:6" ht="38.25" customHeight="1">
      <c r="A142" s="93" t="s">
        <v>223</v>
      </c>
      <c r="B142" s="37" t="s">
        <v>165</v>
      </c>
      <c r="C142" s="85" t="s">
        <v>366</v>
      </c>
      <c r="D142" s="79">
        <f t="shared" si="56"/>
        <v>4800</v>
      </c>
      <c r="E142" s="101" t="s">
        <v>48</v>
      </c>
      <c r="F142" s="81">
        <f t="shared" si="55"/>
        <v>4800</v>
      </c>
    </row>
    <row r="143" spans="1:6" ht="20.25">
      <c r="A143" s="93" t="s">
        <v>176</v>
      </c>
      <c r="B143" s="37" t="s">
        <v>165</v>
      </c>
      <c r="C143" s="85" t="s">
        <v>367</v>
      </c>
      <c r="D143" s="79">
        <f t="shared" si="56"/>
        <v>4800</v>
      </c>
      <c r="E143" s="101" t="s">
        <v>48</v>
      </c>
      <c r="F143" s="81">
        <f t="shared" si="55"/>
        <v>4800</v>
      </c>
    </row>
    <row r="144" spans="1:6" ht="20.25">
      <c r="A144" s="93" t="s">
        <v>267</v>
      </c>
      <c r="B144" s="37" t="s">
        <v>165</v>
      </c>
      <c r="C144" s="85" t="s">
        <v>368</v>
      </c>
      <c r="D144" s="79">
        <f t="shared" si="56"/>
        <v>4800</v>
      </c>
      <c r="E144" s="101" t="s">
        <v>48</v>
      </c>
      <c r="F144" s="81">
        <f t="shared" si="55"/>
        <v>4800</v>
      </c>
    </row>
    <row r="145" spans="1:6" ht="20.25">
      <c r="A145" s="93" t="s">
        <v>211</v>
      </c>
      <c r="B145" s="37" t="s">
        <v>165</v>
      </c>
      <c r="C145" s="85" t="s">
        <v>369</v>
      </c>
      <c r="D145" s="79">
        <v>4800</v>
      </c>
      <c r="E145" s="101" t="s">
        <v>48</v>
      </c>
      <c r="F145" s="81">
        <f t="shared" si="55"/>
        <v>4800</v>
      </c>
    </row>
    <row r="146" spans="1:6" ht="45">
      <c r="A146" s="93" t="s">
        <v>370</v>
      </c>
      <c r="B146" s="37" t="s">
        <v>165</v>
      </c>
      <c r="C146" s="85" t="s">
        <v>371</v>
      </c>
      <c r="D146" s="79">
        <f>D148</f>
        <v>100000</v>
      </c>
      <c r="E146" s="101" t="s">
        <v>48</v>
      </c>
      <c r="F146" s="81">
        <f t="shared" si="55"/>
        <v>100000</v>
      </c>
    </row>
    <row r="147" spans="1:6" ht="105">
      <c r="A147" s="93" t="s">
        <v>372</v>
      </c>
      <c r="B147" s="37" t="s">
        <v>165</v>
      </c>
      <c r="C147" s="85" t="s">
        <v>373</v>
      </c>
      <c r="D147" s="79">
        <v>100000</v>
      </c>
      <c r="E147" s="101" t="s">
        <v>48</v>
      </c>
      <c r="F147" s="81">
        <f t="shared" si="55"/>
        <v>100000</v>
      </c>
    </row>
    <row r="148" spans="1:6" ht="30">
      <c r="A148" s="93" t="s">
        <v>223</v>
      </c>
      <c r="B148" s="37" t="s">
        <v>165</v>
      </c>
      <c r="C148" s="85" t="s">
        <v>374</v>
      </c>
      <c r="D148" s="79">
        <f aca="true" t="shared" si="57" ref="D148:D150">D149</f>
        <v>100000</v>
      </c>
      <c r="E148" s="101" t="s">
        <v>48</v>
      </c>
      <c r="F148" s="81">
        <f t="shared" si="55"/>
        <v>100000</v>
      </c>
    </row>
    <row r="149" spans="1:6" ht="20.25">
      <c r="A149" s="93" t="s">
        <v>176</v>
      </c>
      <c r="B149" s="37" t="s">
        <v>165</v>
      </c>
      <c r="C149" s="85" t="s">
        <v>375</v>
      </c>
      <c r="D149" s="79">
        <f t="shared" si="57"/>
        <v>100000</v>
      </c>
      <c r="E149" s="101" t="s">
        <v>48</v>
      </c>
      <c r="F149" s="81">
        <f t="shared" si="55"/>
        <v>100000</v>
      </c>
    </row>
    <row r="150" spans="1:6" ht="20.25">
      <c r="A150" s="93" t="s">
        <v>267</v>
      </c>
      <c r="B150" s="37" t="s">
        <v>165</v>
      </c>
      <c r="C150" s="85" t="s">
        <v>376</v>
      </c>
      <c r="D150" s="79">
        <f t="shared" si="57"/>
        <v>100000</v>
      </c>
      <c r="E150" s="101" t="s">
        <v>48</v>
      </c>
      <c r="F150" s="81">
        <f t="shared" si="55"/>
        <v>100000</v>
      </c>
    </row>
    <row r="151" spans="1:6" ht="20.25">
      <c r="A151" s="93" t="s">
        <v>211</v>
      </c>
      <c r="B151" s="37" t="s">
        <v>165</v>
      </c>
      <c r="C151" s="85" t="s">
        <v>377</v>
      </c>
      <c r="D151" s="79">
        <v>100000</v>
      </c>
      <c r="E151" s="101" t="s">
        <v>48</v>
      </c>
      <c r="F151" s="81">
        <f t="shared" si="55"/>
        <v>100000</v>
      </c>
    </row>
    <row r="152" spans="1:6" ht="24.75" customHeight="1">
      <c r="A152" s="117" t="s">
        <v>378</v>
      </c>
      <c r="B152" s="37" t="s">
        <v>165</v>
      </c>
      <c r="C152" s="85" t="s">
        <v>379</v>
      </c>
      <c r="D152" s="79">
        <f>D153+D189</f>
        <v>2654350</v>
      </c>
      <c r="E152" s="79">
        <f>E153+E189</f>
        <v>2252533.06</v>
      </c>
      <c r="F152" s="81">
        <f aca="true" t="shared" si="58" ref="F152:F155">D152-E152</f>
        <v>401816.94</v>
      </c>
    </row>
    <row r="153" spans="1:6" ht="20.25">
      <c r="A153" s="93" t="s">
        <v>380</v>
      </c>
      <c r="B153" s="37" t="s">
        <v>165</v>
      </c>
      <c r="C153" s="85" t="s">
        <v>381</v>
      </c>
      <c r="D153" s="79">
        <f>D154+D175</f>
        <v>1951050</v>
      </c>
      <c r="E153" s="79">
        <f>E154+E175</f>
        <v>1599100</v>
      </c>
      <c r="F153" s="79">
        <f t="shared" si="58"/>
        <v>351950</v>
      </c>
    </row>
    <row r="154" spans="1:6" ht="45">
      <c r="A154" s="93" t="s">
        <v>382</v>
      </c>
      <c r="B154" s="37" t="s">
        <v>165</v>
      </c>
      <c r="C154" s="85" t="s">
        <v>383</v>
      </c>
      <c r="D154" s="79">
        <f>D155+D160+D165+D170</f>
        <v>653300</v>
      </c>
      <c r="E154" s="79">
        <f>E165+E170+E159</f>
        <v>301350</v>
      </c>
      <c r="F154" s="81">
        <f t="shared" si="58"/>
        <v>351950</v>
      </c>
    </row>
    <row r="155" spans="1:6" ht="135">
      <c r="A155" s="93" t="s">
        <v>384</v>
      </c>
      <c r="B155" s="37" t="s">
        <v>165</v>
      </c>
      <c r="C155" s="85" t="s">
        <v>385</v>
      </c>
      <c r="D155" s="79">
        <f>D159</f>
        <v>8300</v>
      </c>
      <c r="E155" s="79">
        <f>E159</f>
        <v>5531</v>
      </c>
      <c r="F155" s="81">
        <f t="shared" si="58"/>
        <v>2769</v>
      </c>
    </row>
    <row r="156" spans="1:6" ht="45">
      <c r="A156" s="93" t="s">
        <v>386</v>
      </c>
      <c r="B156" s="37" t="s">
        <v>165</v>
      </c>
      <c r="C156" s="85" t="s">
        <v>387</v>
      </c>
      <c r="D156" s="79">
        <f aca="true" t="shared" si="59" ref="D156:D158">D157</f>
        <v>8300</v>
      </c>
      <c r="E156" s="79">
        <f aca="true" t="shared" si="60" ref="E156:E158">E157</f>
        <v>5531</v>
      </c>
      <c r="F156" s="81">
        <f aca="true" t="shared" si="61" ref="F156:F157">F157</f>
        <v>2769</v>
      </c>
    </row>
    <row r="157" spans="1:6" ht="20.25">
      <c r="A157" s="93" t="s">
        <v>176</v>
      </c>
      <c r="B157" s="37" t="s">
        <v>165</v>
      </c>
      <c r="C157" s="85" t="s">
        <v>388</v>
      </c>
      <c r="D157" s="79">
        <f t="shared" si="59"/>
        <v>8300</v>
      </c>
      <c r="E157" s="79">
        <f t="shared" si="60"/>
        <v>5531</v>
      </c>
      <c r="F157" s="81">
        <f t="shared" si="61"/>
        <v>2769</v>
      </c>
    </row>
    <row r="158" spans="1:6" ht="20.25">
      <c r="A158" s="93" t="s">
        <v>389</v>
      </c>
      <c r="B158" s="37" t="s">
        <v>165</v>
      </c>
      <c r="C158" s="85" t="s">
        <v>390</v>
      </c>
      <c r="D158" s="79">
        <f t="shared" si="59"/>
        <v>8300</v>
      </c>
      <c r="E158" s="79">
        <f t="shared" si="60"/>
        <v>5531</v>
      </c>
      <c r="F158" s="81">
        <f aca="true" t="shared" si="62" ref="F158:F159">D158-E158</f>
        <v>2769</v>
      </c>
    </row>
    <row r="159" spans="1:6" ht="45">
      <c r="A159" s="93" t="s">
        <v>391</v>
      </c>
      <c r="B159" s="37" t="s">
        <v>165</v>
      </c>
      <c r="C159" s="85" t="s">
        <v>392</v>
      </c>
      <c r="D159" s="79">
        <v>8300</v>
      </c>
      <c r="E159" s="79">
        <v>5531</v>
      </c>
      <c r="F159" s="81">
        <f t="shared" si="62"/>
        <v>2769</v>
      </c>
    </row>
    <row r="160" spans="1:6" ht="120">
      <c r="A160" s="93" t="s">
        <v>393</v>
      </c>
      <c r="B160" s="37" t="s">
        <v>165</v>
      </c>
      <c r="C160" s="85" t="s">
        <v>394</v>
      </c>
      <c r="D160" s="79">
        <f>D164</f>
        <v>170000</v>
      </c>
      <c r="E160" s="99" t="s">
        <v>48</v>
      </c>
      <c r="F160" s="81">
        <f aca="true" t="shared" si="63" ref="F160:F164">D160</f>
        <v>170000</v>
      </c>
    </row>
    <row r="161" spans="1:6" ht="30">
      <c r="A161" s="93" t="s">
        <v>223</v>
      </c>
      <c r="B161" s="37" t="s">
        <v>165</v>
      </c>
      <c r="C161" s="85" t="s">
        <v>395</v>
      </c>
      <c r="D161" s="79">
        <f>D164</f>
        <v>170000</v>
      </c>
      <c r="E161" s="99" t="s">
        <v>48</v>
      </c>
      <c r="F161" s="81">
        <f t="shared" si="63"/>
        <v>170000</v>
      </c>
    </row>
    <row r="162" spans="1:6" ht="20.25">
      <c r="A162" s="93" t="s">
        <v>176</v>
      </c>
      <c r="B162" s="37" t="s">
        <v>165</v>
      </c>
      <c r="C162" s="85" t="s">
        <v>396</v>
      </c>
      <c r="D162" s="79">
        <f>D164</f>
        <v>170000</v>
      </c>
      <c r="E162" s="99" t="s">
        <v>48</v>
      </c>
      <c r="F162" s="81">
        <f t="shared" si="63"/>
        <v>170000</v>
      </c>
    </row>
    <row r="163" spans="1:6" ht="20.25">
      <c r="A163" s="93" t="s">
        <v>267</v>
      </c>
      <c r="B163" s="37" t="s">
        <v>165</v>
      </c>
      <c r="C163" s="85" t="s">
        <v>397</v>
      </c>
      <c r="D163" s="79">
        <f>D164</f>
        <v>170000</v>
      </c>
      <c r="E163" s="99" t="s">
        <v>48</v>
      </c>
      <c r="F163" s="81">
        <f t="shared" si="63"/>
        <v>170000</v>
      </c>
    </row>
    <row r="164" spans="1:6" ht="20.25">
      <c r="A164" s="93" t="s">
        <v>211</v>
      </c>
      <c r="B164" s="37" t="s">
        <v>165</v>
      </c>
      <c r="C164" s="85" t="s">
        <v>398</v>
      </c>
      <c r="D164" s="79">
        <v>170000</v>
      </c>
      <c r="E164" s="99" t="s">
        <v>48</v>
      </c>
      <c r="F164" s="81">
        <f t="shared" si="63"/>
        <v>170000</v>
      </c>
    </row>
    <row r="165" spans="1:6" ht="135">
      <c r="A165" s="93" t="s">
        <v>399</v>
      </c>
      <c r="B165" s="37" t="s">
        <v>165</v>
      </c>
      <c r="C165" s="85" t="s">
        <v>400</v>
      </c>
      <c r="D165" s="79">
        <f>D167</f>
        <v>446000</v>
      </c>
      <c r="E165" s="79">
        <f>E167</f>
        <v>276300</v>
      </c>
      <c r="F165" s="81">
        <f aca="true" t="shared" si="64" ref="F165:F170">D165-E165</f>
        <v>169700</v>
      </c>
    </row>
    <row r="166" spans="1:6" ht="54.75" customHeight="1">
      <c r="A166" s="93" t="s">
        <v>386</v>
      </c>
      <c r="B166" s="37" t="s">
        <v>165</v>
      </c>
      <c r="C166" s="85" t="s">
        <v>401</v>
      </c>
      <c r="D166" s="79">
        <f aca="true" t="shared" si="65" ref="D166:D168">D167</f>
        <v>446000</v>
      </c>
      <c r="E166" s="79">
        <f aca="true" t="shared" si="66" ref="E166:E168">E167</f>
        <v>276300</v>
      </c>
      <c r="F166" s="81">
        <f t="shared" si="64"/>
        <v>169700</v>
      </c>
    </row>
    <row r="167" spans="1:6" ht="21.75" customHeight="1">
      <c r="A167" s="93" t="s">
        <v>176</v>
      </c>
      <c r="B167" s="37" t="s">
        <v>165</v>
      </c>
      <c r="C167" s="85" t="s">
        <v>402</v>
      </c>
      <c r="D167" s="79">
        <f t="shared" si="65"/>
        <v>446000</v>
      </c>
      <c r="E167" s="79">
        <f t="shared" si="66"/>
        <v>276300</v>
      </c>
      <c r="F167" s="81">
        <f t="shared" si="64"/>
        <v>169700</v>
      </c>
    </row>
    <row r="168" spans="1:6" ht="27.75" customHeight="1">
      <c r="A168" s="93" t="s">
        <v>389</v>
      </c>
      <c r="B168" s="37" t="s">
        <v>165</v>
      </c>
      <c r="C168" s="85" t="s">
        <v>403</v>
      </c>
      <c r="D168" s="79">
        <f t="shared" si="65"/>
        <v>446000</v>
      </c>
      <c r="E168" s="79">
        <f t="shared" si="66"/>
        <v>276300</v>
      </c>
      <c r="F168" s="81">
        <f t="shared" si="64"/>
        <v>169700</v>
      </c>
    </row>
    <row r="169" spans="1:6" ht="47.25" customHeight="1">
      <c r="A169" s="93" t="s">
        <v>391</v>
      </c>
      <c r="B169" s="37" t="s">
        <v>165</v>
      </c>
      <c r="C169" s="85" t="s">
        <v>404</v>
      </c>
      <c r="D169" s="79">
        <v>446000</v>
      </c>
      <c r="E169" s="79">
        <v>276300</v>
      </c>
      <c r="F169" s="81">
        <f t="shared" si="64"/>
        <v>169700</v>
      </c>
    </row>
    <row r="170" spans="1:6" ht="151.5" customHeight="1">
      <c r="A170" s="93" t="s">
        <v>405</v>
      </c>
      <c r="B170" s="37" t="s">
        <v>165</v>
      </c>
      <c r="C170" s="85" t="s">
        <v>406</v>
      </c>
      <c r="D170" s="79">
        <f>D173</f>
        <v>29000</v>
      </c>
      <c r="E170" s="79">
        <f>E173</f>
        <v>19519</v>
      </c>
      <c r="F170" s="79">
        <f t="shared" si="64"/>
        <v>9481</v>
      </c>
    </row>
    <row r="171" spans="1:6" ht="63" customHeight="1">
      <c r="A171" s="93" t="s">
        <v>386</v>
      </c>
      <c r="B171" s="37" t="s">
        <v>165</v>
      </c>
      <c r="C171" s="85" t="s">
        <v>407</v>
      </c>
      <c r="D171" s="79">
        <f aca="true" t="shared" si="67" ref="D171:D173">D172</f>
        <v>29000</v>
      </c>
      <c r="E171" s="79">
        <f aca="true" t="shared" si="68" ref="E171:E173">E172</f>
        <v>19519</v>
      </c>
      <c r="F171" s="79">
        <f aca="true" t="shared" si="69" ref="F171:F172">F172</f>
        <v>9481</v>
      </c>
    </row>
    <row r="172" spans="1:6" ht="28.5" customHeight="1">
      <c r="A172" s="93" t="s">
        <v>176</v>
      </c>
      <c r="B172" s="37" t="s">
        <v>165</v>
      </c>
      <c r="C172" s="85" t="s">
        <v>408</v>
      </c>
      <c r="D172" s="79">
        <f t="shared" si="67"/>
        <v>29000</v>
      </c>
      <c r="E172" s="79">
        <f t="shared" si="68"/>
        <v>19519</v>
      </c>
      <c r="F172" s="79">
        <f t="shared" si="69"/>
        <v>9481</v>
      </c>
    </row>
    <row r="173" spans="1:6" ht="24" customHeight="1">
      <c r="A173" s="93" t="s">
        <v>389</v>
      </c>
      <c r="B173" s="37" t="s">
        <v>165</v>
      </c>
      <c r="C173" s="85" t="s">
        <v>409</v>
      </c>
      <c r="D173" s="79">
        <f t="shared" si="67"/>
        <v>29000</v>
      </c>
      <c r="E173" s="79">
        <f t="shared" si="68"/>
        <v>19519</v>
      </c>
      <c r="F173" s="79">
        <f aca="true" t="shared" si="70" ref="F173:F174">D173-E173</f>
        <v>9481</v>
      </c>
    </row>
    <row r="174" spans="1:6" ht="55.5" customHeight="1">
      <c r="A174" s="93" t="s">
        <v>391</v>
      </c>
      <c r="B174" s="37" t="s">
        <v>165</v>
      </c>
      <c r="C174" s="85" t="s">
        <v>410</v>
      </c>
      <c r="D174" s="79">
        <v>29000</v>
      </c>
      <c r="E174" s="79">
        <v>19519</v>
      </c>
      <c r="F174" s="79">
        <f t="shared" si="70"/>
        <v>9481</v>
      </c>
    </row>
    <row r="175" spans="1:6" ht="23.25" customHeight="1">
      <c r="A175" s="93" t="s">
        <v>219</v>
      </c>
      <c r="B175" s="37" t="s">
        <v>165</v>
      </c>
      <c r="C175" s="85" t="s">
        <v>411</v>
      </c>
      <c r="D175" s="79">
        <f>D176+D184</f>
        <v>1297750</v>
      </c>
      <c r="E175" s="79">
        <f>E176+E184</f>
        <v>1297750</v>
      </c>
      <c r="F175" s="98" t="s">
        <v>48</v>
      </c>
    </row>
    <row r="176" spans="1:6" ht="48" customHeight="1">
      <c r="A176" s="93" t="s">
        <v>412</v>
      </c>
      <c r="B176" s="37" t="s">
        <v>165</v>
      </c>
      <c r="C176" s="85" t="s">
        <v>413</v>
      </c>
      <c r="D176" s="79">
        <f>D179+D183</f>
        <v>1291350</v>
      </c>
      <c r="E176" s="79">
        <f>E177+E180</f>
        <v>1291350</v>
      </c>
      <c r="F176" s="118">
        <f>F180</f>
        <v>0</v>
      </c>
    </row>
    <row r="177" spans="1:6" ht="48" customHeight="1">
      <c r="A177" s="93" t="s">
        <v>264</v>
      </c>
      <c r="B177" s="37" t="s">
        <v>165</v>
      </c>
      <c r="C177" s="85" t="s">
        <v>414</v>
      </c>
      <c r="D177" s="79">
        <f aca="true" t="shared" si="71" ref="D177:D178">D178</f>
        <v>1061450</v>
      </c>
      <c r="E177" s="79">
        <f aca="true" t="shared" si="72" ref="E177:E178">E178</f>
        <v>1061450</v>
      </c>
      <c r="F177" s="118" t="s">
        <v>48</v>
      </c>
    </row>
    <row r="178" spans="1:6" ht="48" customHeight="1">
      <c r="A178" s="93" t="s">
        <v>215</v>
      </c>
      <c r="B178" s="37" t="s">
        <v>165</v>
      </c>
      <c r="C178" s="85" t="s">
        <v>415</v>
      </c>
      <c r="D178" s="79">
        <f t="shared" si="71"/>
        <v>1061450</v>
      </c>
      <c r="E178" s="79">
        <f t="shared" si="72"/>
        <v>1061450</v>
      </c>
      <c r="F178" s="118" t="s">
        <v>48</v>
      </c>
    </row>
    <row r="179" spans="1:6" ht="48" customHeight="1">
      <c r="A179" s="93" t="s">
        <v>416</v>
      </c>
      <c r="B179" s="37" t="s">
        <v>165</v>
      </c>
      <c r="C179" s="85" t="s">
        <v>417</v>
      </c>
      <c r="D179" s="79">
        <v>1061450</v>
      </c>
      <c r="E179" s="79">
        <v>1061450</v>
      </c>
      <c r="F179" s="118" t="s">
        <v>48</v>
      </c>
    </row>
    <row r="180" spans="1:6" ht="48" customHeight="1">
      <c r="A180" s="93" t="s">
        <v>418</v>
      </c>
      <c r="B180" s="37" t="s">
        <v>165</v>
      </c>
      <c r="C180" s="85" t="s">
        <v>419</v>
      </c>
      <c r="D180" s="79">
        <f>D181</f>
        <v>229900</v>
      </c>
      <c r="E180" s="79">
        <f>E181</f>
        <v>229900</v>
      </c>
      <c r="F180" s="118" t="s">
        <v>48</v>
      </c>
    </row>
    <row r="181" spans="1:6" ht="23.25" customHeight="1">
      <c r="A181" s="93" t="s">
        <v>176</v>
      </c>
      <c r="B181" s="37" t="s">
        <v>165</v>
      </c>
      <c r="C181" s="85" t="s">
        <v>420</v>
      </c>
      <c r="D181" s="79">
        <f>D183</f>
        <v>229900</v>
      </c>
      <c r="E181" s="79">
        <f>E183</f>
        <v>229900</v>
      </c>
      <c r="F181" s="118" t="s">
        <v>48</v>
      </c>
    </row>
    <row r="182" spans="1:6" ht="21" customHeight="1">
      <c r="A182" s="93" t="s">
        <v>389</v>
      </c>
      <c r="B182" s="37" t="s">
        <v>165</v>
      </c>
      <c r="C182" s="85" t="s">
        <v>421</v>
      </c>
      <c r="D182" s="79">
        <f>D183</f>
        <v>229900</v>
      </c>
      <c r="E182" s="79">
        <f>E183</f>
        <v>229900</v>
      </c>
      <c r="F182" s="118" t="s">
        <v>48</v>
      </c>
    </row>
    <row r="183" spans="1:6" ht="48" customHeight="1">
      <c r="A183" s="93" t="s">
        <v>391</v>
      </c>
      <c r="B183" s="37" t="s">
        <v>165</v>
      </c>
      <c r="C183" s="85" t="s">
        <v>422</v>
      </c>
      <c r="D183" s="79">
        <v>229900</v>
      </c>
      <c r="E183" s="79">
        <v>229900</v>
      </c>
      <c r="F183" s="118" t="s">
        <v>48</v>
      </c>
    </row>
    <row r="184" spans="1:6" ht="107.25" customHeight="1">
      <c r="A184" s="93" t="s">
        <v>423</v>
      </c>
      <c r="B184" s="37" t="s">
        <v>165</v>
      </c>
      <c r="C184" s="85" t="s">
        <v>424</v>
      </c>
      <c r="D184" s="79">
        <v>6400</v>
      </c>
      <c r="E184" s="79">
        <v>6400</v>
      </c>
      <c r="F184" s="118" t="s">
        <v>48</v>
      </c>
    </row>
    <row r="185" spans="1:6" ht="48" customHeight="1">
      <c r="A185" s="93" t="s">
        <v>386</v>
      </c>
      <c r="B185" s="37" t="s">
        <v>165</v>
      </c>
      <c r="C185" s="85" t="s">
        <v>425</v>
      </c>
      <c r="D185" s="79">
        <f aca="true" t="shared" si="73" ref="D185:D187">D186</f>
        <v>6400</v>
      </c>
      <c r="E185" s="79">
        <f aca="true" t="shared" si="74" ref="E185:E187">E186</f>
        <v>6400</v>
      </c>
      <c r="F185" s="98" t="s">
        <v>48</v>
      </c>
    </row>
    <row r="186" spans="1:6" ht="24" customHeight="1">
      <c r="A186" s="93" t="s">
        <v>176</v>
      </c>
      <c r="B186" s="37" t="s">
        <v>165</v>
      </c>
      <c r="C186" s="85" t="s">
        <v>426</v>
      </c>
      <c r="D186" s="79">
        <f t="shared" si="73"/>
        <v>6400</v>
      </c>
      <c r="E186" s="79">
        <f t="shared" si="74"/>
        <v>6400</v>
      </c>
      <c r="F186" s="98" t="s">
        <v>48</v>
      </c>
    </row>
    <row r="187" spans="1:6" ht="23.25" customHeight="1">
      <c r="A187" s="93" t="s">
        <v>389</v>
      </c>
      <c r="B187" s="37" t="s">
        <v>165</v>
      </c>
      <c r="C187" s="85" t="s">
        <v>427</v>
      </c>
      <c r="D187" s="79">
        <f t="shared" si="73"/>
        <v>6400</v>
      </c>
      <c r="E187" s="79">
        <f t="shared" si="74"/>
        <v>6400</v>
      </c>
      <c r="F187" s="98" t="s">
        <v>48</v>
      </c>
    </row>
    <row r="188" spans="1:6" ht="47.25" customHeight="1">
      <c r="A188" s="93" t="s">
        <v>391</v>
      </c>
      <c r="B188" s="37" t="s">
        <v>165</v>
      </c>
      <c r="C188" s="85" t="s">
        <v>428</v>
      </c>
      <c r="D188" s="79">
        <v>6400</v>
      </c>
      <c r="E188" s="79">
        <v>6400</v>
      </c>
      <c r="F188" s="118" t="s">
        <v>48</v>
      </c>
    </row>
    <row r="189" spans="1:6" ht="20.25">
      <c r="A189" s="93" t="s">
        <v>429</v>
      </c>
      <c r="B189" s="37" t="s">
        <v>165</v>
      </c>
      <c r="C189" s="85" t="s">
        <v>430</v>
      </c>
      <c r="D189" s="79">
        <f>D192+D200</f>
        <v>703300</v>
      </c>
      <c r="E189" s="79">
        <f>E191+E200</f>
        <v>653433.06</v>
      </c>
      <c r="F189" s="81">
        <f>D189-E189</f>
        <v>49866.9399999999</v>
      </c>
    </row>
    <row r="190" spans="1:6" ht="102.75" customHeight="1">
      <c r="A190" s="93" t="s">
        <v>431</v>
      </c>
      <c r="B190" s="37" t="s">
        <v>165</v>
      </c>
      <c r="C190" s="85" t="s">
        <v>432</v>
      </c>
      <c r="D190" s="79">
        <f aca="true" t="shared" si="75" ref="D190:D191">D191</f>
        <v>443300</v>
      </c>
      <c r="E190" s="79">
        <f aca="true" t="shared" si="76" ref="E190:E191">E191</f>
        <v>402046.64</v>
      </c>
      <c r="F190" s="81">
        <f>F191</f>
        <v>41253.36</v>
      </c>
    </row>
    <row r="191" spans="1:6" ht="127.5" customHeight="1">
      <c r="A191" s="93" t="s">
        <v>433</v>
      </c>
      <c r="B191" s="37" t="s">
        <v>165</v>
      </c>
      <c r="C191" s="85" t="s">
        <v>434</v>
      </c>
      <c r="D191" s="79">
        <f t="shared" si="75"/>
        <v>443300</v>
      </c>
      <c r="E191" s="79">
        <f t="shared" si="76"/>
        <v>402046.64</v>
      </c>
      <c r="F191" s="81">
        <f aca="true" t="shared" si="77" ref="F191:F196">D191-E191</f>
        <v>41253.36</v>
      </c>
    </row>
    <row r="192" spans="1:6" ht="36.75" customHeight="1">
      <c r="A192" s="93" t="s">
        <v>223</v>
      </c>
      <c r="B192" s="37" t="s">
        <v>165</v>
      </c>
      <c r="C192" s="85" t="s">
        <v>435</v>
      </c>
      <c r="D192" s="79">
        <f>D195+D196+D198</f>
        <v>443300</v>
      </c>
      <c r="E192" s="79">
        <f>E194+E198</f>
        <v>402046.64</v>
      </c>
      <c r="F192" s="81">
        <f t="shared" si="77"/>
        <v>41253.36</v>
      </c>
    </row>
    <row r="193" spans="1:6" ht="25.5" customHeight="1">
      <c r="A193" s="93" t="s">
        <v>176</v>
      </c>
      <c r="B193" s="37" t="s">
        <v>165</v>
      </c>
      <c r="C193" s="85" t="s">
        <v>436</v>
      </c>
      <c r="D193" s="79">
        <f>D194</f>
        <v>407300</v>
      </c>
      <c r="E193" s="79">
        <f>E194</f>
        <v>366046.64</v>
      </c>
      <c r="F193" s="81">
        <f t="shared" si="77"/>
        <v>41253.36</v>
      </c>
    </row>
    <row r="194" spans="1:6" ht="24.75" customHeight="1">
      <c r="A194" s="93" t="s">
        <v>437</v>
      </c>
      <c r="B194" s="37" t="s">
        <v>165</v>
      </c>
      <c r="C194" s="85" t="s">
        <v>438</v>
      </c>
      <c r="D194" s="79">
        <f>D195+D196</f>
        <v>407300</v>
      </c>
      <c r="E194" s="79">
        <f>E195+E196</f>
        <v>366046.64</v>
      </c>
      <c r="F194" s="81">
        <f t="shared" si="77"/>
        <v>41253.36</v>
      </c>
    </row>
    <row r="195" spans="1:6" ht="24.75" customHeight="1">
      <c r="A195" s="93" t="s">
        <v>439</v>
      </c>
      <c r="B195" s="37" t="s">
        <v>165</v>
      </c>
      <c r="C195" s="85" t="s">
        <v>440</v>
      </c>
      <c r="D195" s="79">
        <v>230000</v>
      </c>
      <c r="E195" s="79">
        <v>189631.63</v>
      </c>
      <c r="F195" s="81">
        <f t="shared" si="77"/>
        <v>40368.37</v>
      </c>
    </row>
    <row r="196" spans="1:6" ht="24.75" customHeight="1">
      <c r="A196" s="93" t="s">
        <v>211</v>
      </c>
      <c r="B196" s="37" t="s">
        <v>165</v>
      </c>
      <c r="C196" s="85" t="s">
        <v>441</v>
      </c>
      <c r="D196" s="79">
        <v>177300</v>
      </c>
      <c r="E196" s="79">
        <v>176415.01</v>
      </c>
      <c r="F196" s="81">
        <f t="shared" si="77"/>
        <v>884.989999999991</v>
      </c>
    </row>
    <row r="197" spans="1:6" ht="24.75" customHeight="1">
      <c r="A197" s="93" t="s">
        <v>215</v>
      </c>
      <c r="B197" s="37" t="s">
        <v>165</v>
      </c>
      <c r="C197" s="85" t="s">
        <v>442</v>
      </c>
      <c r="D197" s="79">
        <f>D198</f>
        <v>36000</v>
      </c>
      <c r="E197" s="79">
        <f>E198</f>
        <v>36000</v>
      </c>
      <c r="F197" s="98" t="s">
        <v>48</v>
      </c>
    </row>
    <row r="198" spans="1:6" ht="24.75" customHeight="1">
      <c r="A198" s="93" t="s">
        <v>217</v>
      </c>
      <c r="B198" s="37" t="s">
        <v>165</v>
      </c>
      <c r="C198" s="85" t="s">
        <v>443</v>
      </c>
      <c r="D198" s="79">
        <v>36000</v>
      </c>
      <c r="E198" s="79">
        <v>36000</v>
      </c>
      <c r="F198" s="118" t="s">
        <v>48</v>
      </c>
    </row>
    <row r="199" spans="1:6" ht="100.5" customHeight="1">
      <c r="A199" s="93" t="s">
        <v>444</v>
      </c>
      <c r="B199" s="37" t="s">
        <v>165</v>
      </c>
      <c r="C199" s="85" t="s">
        <v>445</v>
      </c>
      <c r="D199" s="79">
        <f aca="true" t="shared" si="78" ref="D199:D200">D200</f>
        <v>260000</v>
      </c>
      <c r="E199" s="79">
        <f aca="true" t="shared" si="79" ref="E199:E200">E200</f>
        <v>251386.42</v>
      </c>
      <c r="F199" s="119">
        <f aca="true" t="shared" si="80" ref="F199:F207">D199-E199</f>
        <v>8613.58000000002</v>
      </c>
    </row>
    <row r="200" spans="1:6" ht="128.25" customHeight="1">
      <c r="A200" s="93" t="s">
        <v>446</v>
      </c>
      <c r="B200" s="37" t="s">
        <v>165</v>
      </c>
      <c r="C200" s="85" t="s">
        <v>447</v>
      </c>
      <c r="D200" s="79">
        <f t="shared" si="78"/>
        <v>260000</v>
      </c>
      <c r="E200" s="79">
        <f t="shared" si="79"/>
        <v>251386.42</v>
      </c>
      <c r="F200" s="81">
        <f t="shared" si="80"/>
        <v>8613.58000000002</v>
      </c>
    </row>
    <row r="201" spans="1:6" ht="30">
      <c r="A201" s="93" t="s">
        <v>223</v>
      </c>
      <c r="B201" s="37" t="s">
        <v>165</v>
      </c>
      <c r="C201" s="85" t="s">
        <v>448</v>
      </c>
      <c r="D201" s="79">
        <f>D204+D205+D207</f>
        <v>260000</v>
      </c>
      <c r="E201" s="79">
        <f>E204+E206+E205</f>
        <v>251386.42</v>
      </c>
      <c r="F201" s="81">
        <f t="shared" si="80"/>
        <v>8613.58000000002</v>
      </c>
    </row>
    <row r="202" spans="1:6" ht="20.25">
      <c r="A202" s="93" t="s">
        <v>176</v>
      </c>
      <c r="B202" s="37" t="s">
        <v>165</v>
      </c>
      <c r="C202" s="85" t="s">
        <v>449</v>
      </c>
      <c r="D202" s="79">
        <f>D204+D205</f>
        <v>249800</v>
      </c>
      <c r="E202" s="79">
        <f>E203</f>
        <v>241267.42</v>
      </c>
      <c r="F202" s="81">
        <f t="shared" si="80"/>
        <v>8532.58000000002</v>
      </c>
    </row>
    <row r="203" spans="1:6" ht="20.25">
      <c r="A203" s="93" t="s">
        <v>437</v>
      </c>
      <c r="B203" s="37" t="s">
        <v>165</v>
      </c>
      <c r="C203" s="85" t="s">
        <v>450</v>
      </c>
      <c r="D203" s="79">
        <f>D202</f>
        <v>249800</v>
      </c>
      <c r="E203" s="79">
        <f>E204+E205</f>
        <v>241267.42</v>
      </c>
      <c r="F203" s="81">
        <f t="shared" si="80"/>
        <v>8532.58000000002</v>
      </c>
    </row>
    <row r="204" spans="1:6" ht="20.25">
      <c r="A204" s="93" t="s">
        <v>211</v>
      </c>
      <c r="B204" s="37" t="s">
        <v>165</v>
      </c>
      <c r="C204" s="85" t="s">
        <v>451</v>
      </c>
      <c r="D204" s="79">
        <v>227500</v>
      </c>
      <c r="E204" s="79">
        <v>219062.3</v>
      </c>
      <c r="F204" s="81">
        <f t="shared" si="80"/>
        <v>8437.70000000001</v>
      </c>
    </row>
    <row r="205" spans="1:6" ht="20.25">
      <c r="A205" s="93" t="s">
        <v>213</v>
      </c>
      <c r="B205" s="37" t="s">
        <v>165</v>
      </c>
      <c r="C205" s="85" t="s">
        <v>452</v>
      </c>
      <c r="D205" s="79">
        <v>22300</v>
      </c>
      <c r="E205" s="79">
        <v>22205.12</v>
      </c>
      <c r="F205" s="120">
        <f t="shared" si="80"/>
        <v>94.880000000001</v>
      </c>
    </row>
    <row r="206" spans="1:6" ht="29.25" customHeight="1">
      <c r="A206" s="93" t="s">
        <v>215</v>
      </c>
      <c r="B206" s="37" t="s">
        <v>165</v>
      </c>
      <c r="C206" s="85" t="s">
        <v>453</v>
      </c>
      <c r="D206" s="79">
        <f>D207</f>
        <v>10200</v>
      </c>
      <c r="E206" s="79">
        <f>E207</f>
        <v>10119</v>
      </c>
      <c r="F206" s="119">
        <f t="shared" si="80"/>
        <v>81</v>
      </c>
    </row>
    <row r="207" spans="1:6" ht="29.25" customHeight="1">
      <c r="A207" s="93" t="s">
        <v>217</v>
      </c>
      <c r="B207" s="37" t="s">
        <v>165</v>
      </c>
      <c r="C207" s="85" t="s">
        <v>454</v>
      </c>
      <c r="D207" s="79">
        <v>10200</v>
      </c>
      <c r="E207" s="79">
        <v>10119</v>
      </c>
      <c r="F207" s="119">
        <f t="shared" si="80"/>
        <v>81</v>
      </c>
    </row>
    <row r="208" spans="1:6" ht="27" customHeight="1">
      <c r="A208" s="100" t="s">
        <v>455</v>
      </c>
      <c r="B208" s="37" t="s">
        <v>165</v>
      </c>
      <c r="C208" s="85" t="s">
        <v>456</v>
      </c>
      <c r="D208" s="79">
        <f>D209</f>
        <v>2043100</v>
      </c>
      <c r="E208" s="79">
        <f>E209</f>
        <v>1811572.14</v>
      </c>
      <c r="F208" s="81">
        <f>F209</f>
        <v>231527.86</v>
      </c>
    </row>
    <row r="209" spans="1:6" ht="21">
      <c r="A209" s="93" t="s">
        <v>457</v>
      </c>
      <c r="B209" s="37" t="s">
        <v>165</v>
      </c>
      <c r="C209" s="85" t="s">
        <v>458</v>
      </c>
      <c r="D209" s="79">
        <f>D211</f>
        <v>2043100</v>
      </c>
      <c r="E209" s="79">
        <f>E211</f>
        <v>1811572.14</v>
      </c>
      <c r="F209" s="81">
        <f aca="true" t="shared" si="81" ref="F209:F214">D209-E209</f>
        <v>231527.86</v>
      </c>
    </row>
    <row r="210" spans="1:6" ht="69.75" customHeight="1">
      <c r="A210" s="100" t="s">
        <v>459</v>
      </c>
      <c r="B210" s="37" t="s">
        <v>165</v>
      </c>
      <c r="C210" s="85" t="s">
        <v>460</v>
      </c>
      <c r="D210" s="79">
        <f aca="true" t="shared" si="82" ref="D210:D213">D211</f>
        <v>2043100</v>
      </c>
      <c r="E210" s="79">
        <f aca="true" t="shared" si="83" ref="E210:E213">E211</f>
        <v>1811572.14</v>
      </c>
      <c r="F210" s="81">
        <f t="shared" si="81"/>
        <v>231527.86</v>
      </c>
    </row>
    <row r="211" spans="1:20" ht="75">
      <c r="A211" s="93" t="s">
        <v>461</v>
      </c>
      <c r="B211" s="37" t="s">
        <v>165</v>
      </c>
      <c r="C211" s="85" t="s">
        <v>462</v>
      </c>
      <c r="D211" s="79">
        <f t="shared" si="82"/>
        <v>2043100</v>
      </c>
      <c r="E211" s="79">
        <f t="shared" si="83"/>
        <v>1811572.14</v>
      </c>
      <c r="F211" s="81">
        <f t="shared" si="81"/>
        <v>231527.86</v>
      </c>
      <c r="I211" s="82"/>
      <c r="J211" s="82"/>
      <c r="K211" s="82"/>
      <c r="L211" s="82"/>
      <c r="M211" s="82"/>
      <c r="N211" s="82"/>
      <c r="O211" s="82"/>
      <c r="P211" s="82"/>
      <c r="Q211" s="82"/>
      <c r="R211" s="82"/>
      <c r="S211" s="82"/>
      <c r="T211" s="82"/>
    </row>
    <row r="212" spans="1:20" ht="20.25">
      <c r="A212" s="93" t="s">
        <v>176</v>
      </c>
      <c r="B212" s="37" t="s">
        <v>165</v>
      </c>
      <c r="C212" s="85" t="s">
        <v>463</v>
      </c>
      <c r="D212" s="79">
        <f t="shared" si="82"/>
        <v>2043100</v>
      </c>
      <c r="E212" s="79">
        <f t="shared" si="83"/>
        <v>1811572.14</v>
      </c>
      <c r="F212" s="81">
        <f t="shared" si="81"/>
        <v>231527.86</v>
      </c>
      <c r="G212" s="121"/>
      <c r="H212" s="122"/>
      <c r="I212" s="82"/>
      <c r="J212" s="82"/>
      <c r="K212" s="82"/>
      <c r="L212" s="82"/>
      <c r="M212" s="82"/>
      <c r="N212" s="82"/>
      <c r="O212" s="82"/>
      <c r="P212" s="82"/>
      <c r="Q212" s="82"/>
      <c r="R212" s="82"/>
      <c r="S212" s="82"/>
      <c r="T212" s="82"/>
    </row>
    <row r="213" spans="1:20" ht="20.25">
      <c r="A213" s="93" t="s">
        <v>389</v>
      </c>
      <c r="B213" s="37" t="s">
        <v>165</v>
      </c>
      <c r="C213" s="85" t="s">
        <v>464</v>
      </c>
      <c r="D213" s="79">
        <f t="shared" si="82"/>
        <v>2043100</v>
      </c>
      <c r="E213" s="79">
        <f t="shared" si="83"/>
        <v>1811572.14</v>
      </c>
      <c r="F213" s="81">
        <f t="shared" si="81"/>
        <v>231527.86</v>
      </c>
      <c r="G213" s="121"/>
      <c r="H213" s="122"/>
      <c r="I213" s="82"/>
      <c r="J213" s="82"/>
      <c r="K213" s="82"/>
      <c r="L213" s="82"/>
      <c r="M213" s="82"/>
      <c r="N213" s="82"/>
      <c r="O213" s="82"/>
      <c r="P213" s="82"/>
      <c r="Q213" s="82"/>
      <c r="R213" s="82"/>
      <c r="S213" s="82"/>
      <c r="T213" s="82"/>
    </row>
    <row r="214" spans="1:20" ht="30">
      <c r="A214" s="93" t="s">
        <v>465</v>
      </c>
      <c r="B214" s="37" t="s">
        <v>165</v>
      </c>
      <c r="C214" s="85" t="s">
        <v>466</v>
      </c>
      <c r="D214" s="79">
        <v>2043100</v>
      </c>
      <c r="E214" s="79">
        <v>1811572.14</v>
      </c>
      <c r="F214" s="81">
        <f t="shared" si="81"/>
        <v>231527.86</v>
      </c>
      <c r="G214" s="121"/>
      <c r="H214" s="122"/>
      <c r="I214" s="82"/>
      <c r="J214" s="82"/>
      <c r="K214" s="82"/>
      <c r="L214" s="82"/>
      <c r="M214" s="82"/>
      <c r="N214" s="82"/>
      <c r="O214" s="82"/>
      <c r="P214" s="82"/>
      <c r="Q214" s="82"/>
      <c r="R214" s="82"/>
      <c r="S214" s="82"/>
      <c r="T214" s="82"/>
    </row>
    <row r="215" spans="1:20" ht="20.25">
      <c r="A215" s="93" t="s">
        <v>467</v>
      </c>
      <c r="B215" s="37" t="s">
        <v>165</v>
      </c>
      <c r="C215" s="85" t="s">
        <v>468</v>
      </c>
      <c r="D215" s="79">
        <f>D217</f>
        <v>6000</v>
      </c>
      <c r="E215" s="99" t="s">
        <v>48</v>
      </c>
      <c r="F215" s="81">
        <f aca="true" t="shared" si="84" ref="F215:F221">F216</f>
        <v>6000</v>
      </c>
      <c r="G215" s="121"/>
      <c r="H215" s="122"/>
      <c r="I215" s="82"/>
      <c r="J215" s="82"/>
      <c r="K215" s="82"/>
      <c r="L215" s="82"/>
      <c r="M215" s="82"/>
      <c r="N215" s="82"/>
      <c r="O215" s="82"/>
      <c r="P215" s="82"/>
      <c r="Q215" s="82"/>
      <c r="R215" s="82"/>
      <c r="S215" s="82"/>
      <c r="T215" s="82"/>
    </row>
    <row r="216" spans="1:20" ht="27" customHeight="1">
      <c r="A216" s="93" t="s">
        <v>469</v>
      </c>
      <c r="B216" s="37" t="s">
        <v>165</v>
      </c>
      <c r="C216" s="85" t="s">
        <v>470</v>
      </c>
      <c r="D216" s="79">
        <f aca="true" t="shared" si="85" ref="D216:D221">D217</f>
        <v>6000</v>
      </c>
      <c r="E216" s="99" t="s">
        <v>48</v>
      </c>
      <c r="F216" s="81">
        <f t="shared" si="84"/>
        <v>6000</v>
      </c>
      <c r="G216" s="121"/>
      <c r="H216" s="122"/>
      <c r="I216" s="82"/>
      <c r="J216" s="82"/>
      <c r="K216" s="82"/>
      <c r="L216" s="82"/>
      <c r="M216" s="82"/>
      <c r="N216" s="82"/>
      <c r="O216" s="82"/>
      <c r="P216" s="82"/>
      <c r="Q216" s="82"/>
      <c r="R216" s="82"/>
      <c r="S216" s="82"/>
      <c r="T216" s="82"/>
    </row>
    <row r="217" spans="1:20" ht="96" customHeight="1">
      <c r="A217" s="88" t="s">
        <v>471</v>
      </c>
      <c r="B217" s="37" t="s">
        <v>165</v>
      </c>
      <c r="C217" s="85" t="s">
        <v>472</v>
      </c>
      <c r="D217" s="79">
        <f t="shared" si="85"/>
        <v>6000</v>
      </c>
      <c r="E217" s="99" t="s">
        <v>48</v>
      </c>
      <c r="F217" s="81">
        <f t="shared" si="84"/>
        <v>6000</v>
      </c>
      <c r="G217" s="121"/>
      <c r="H217" s="122"/>
      <c r="I217" s="82"/>
      <c r="J217" s="82"/>
      <c r="K217" s="82"/>
      <c r="L217" s="82"/>
      <c r="M217" s="82"/>
      <c r="N217" s="82"/>
      <c r="O217" s="82"/>
      <c r="P217" s="82"/>
      <c r="Q217" s="82"/>
      <c r="R217" s="82"/>
      <c r="S217" s="82"/>
      <c r="T217" s="82"/>
    </row>
    <row r="218" spans="1:20" ht="46.5">
      <c r="A218" s="88" t="s">
        <v>473</v>
      </c>
      <c r="B218" s="37" t="s">
        <v>165</v>
      </c>
      <c r="C218" s="85" t="s">
        <v>474</v>
      </c>
      <c r="D218" s="79">
        <f t="shared" si="85"/>
        <v>6000</v>
      </c>
      <c r="E218" s="99">
        <f aca="true" t="shared" si="86" ref="E218:E221">E219</f>
        <v>0</v>
      </c>
      <c r="F218" s="81">
        <f t="shared" si="84"/>
        <v>6000</v>
      </c>
      <c r="G218" s="121"/>
      <c r="H218" s="122"/>
      <c r="I218" s="82"/>
      <c r="J218" s="82"/>
      <c r="K218" s="82"/>
      <c r="L218" s="82"/>
      <c r="M218" s="82"/>
      <c r="N218" s="82"/>
      <c r="O218" s="82"/>
      <c r="P218" s="82"/>
      <c r="Q218" s="82"/>
      <c r="R218" s="82"/>
      <c r="S218" s="82"/>
      <c r="T218" s="82"/>
    </row>
    <row r="219" spans="1:20" ht="30">
      <c r="A219" s="93" t="s">
        <v>475</v>
      </c>
      <c r="B219" s="37" t="s">
        <v>165</v>
      </c>
      <c r="C219" s="85" t="s">
        <v>476</v>
      </c>
      <c r="D219" s="79">
        <f t="shared" si="85"/>
        <v>6000</v>
      </c>
      <c r="E219" s="99">
        <f t="shared" si="86"/>
        <v>0</v>
      </c>
      <c r="F219" s="81">
        <f t="shared" si="84"/>
        <v>6000</v>
      </c>
      <c r="G219" s="121"/>
      <c r="H219" s="122"/>
      <c r="I219" s="82"/>
      <c r="J219" s="82"/>
      <c r="K219" s="82"/>
      <c r="L219" s="82"/>
      <c r="M219" s="82"/>
      <c r="N219" s="82"/>
      <c r="O219" s="82"/>
      <c r="P219" s="82"/>
      <c r="Q219" s="82"/>
      <c r="R219" s="82"/>
      <c r="S219" s="82"/>
      <c r="T219" s="82"/>
    </row>
    <row r="220" spans="1:20" ht="20.25">
      <c r="A220" s="93" t="s">
        <v>176</v>
      </c>
      <c r="B220" s="37" t="s">
        <v>165</v>
      </c>
      <c r="C220" s="85" t="s">
        <v>477</v>
      </c>
      <c r="D220" s="79">
        <f t="shared" si="85"/>
        <v>6000</v>
      </c>
      <c r="E220" s="99">
        <f t="shared" si="86"/>
        <v>0</v>
      </c>
      <c r="F220" s="81">
        <f t="shared" si="84"/>
        <v>6000</v>
      </c>
      <c r="G220" s="121"/>
      <c r="H220" s="122"/>
      <c r="I220" s="82"/>
      <c r="J220" s="82"/>
      <c r="K220" s="82"/>
      <c r="L220" s="82"/>
      <c r="M220" s="82"/>
      <c r="N220" s="82"/>
      <c r="O220" s="82"/>
      <c r="P220" s="82"/>
      <c r="Q220" s="82"/>
      <c r="R220" s="82"/>
      <c r="S220" s="82"/>
      <c r="T220" s="82"/>
    </row>
    <row r="221" spans="1:20" ht="20.25">
      <c r="A221" s="93" t="s">
        <v>478</v>
      </c>
      <c r="B221" s="37" t="s">
        <v>165</v>
      </c>
      <c r="C221" s="85" t="s">
        <v>479</v>
      </c>
      <c r="D221" s="79">
        <f t="shared" si="85"/>
        <v>6000</v>
      </c>
      <c r="E221" s="99">
        <f t="shared" si="86"/>
        <v>0</v>
      </c>
      <c r="F221" s="81">
        <f t="shared" si="84"/>
        <v>6000</v>
      </c>
      <c r="G221" s="121"/>
      <c r="H221" s="122"/>
      <c r="I221" s="82"/>
      <c r="J221" s="82"/>
      <c r="K221" s="82"/>
      <c r="L221" s="82"/>
      <c r="M221" s="82"/>
      <c r="N221" s="82"/>
      <c r="O221" s="82"/>
      <c r="P221" s="82"/>
      <c r="Q221" s="82"/>
      <c r="R221" s="82"/>
      <c r="S221" s="82"/>
      <c r="T221" s="82"/>
    </row>
    <row r="222" spans="1:20" ht="37.5" customHeight="1">
      <c r="A222" s="93" t="s">
        <v>480</v>
      </c>
      <c r="B222" s="37" t="s">
        <v>165</v>
      </c>
      <c r="C222" s="85" t="s">
        <v>481</v>
      </c>
      <c r="D222" s="79">
        <v>6000</v>
      </c>
      <c r="E222" s="99" t="s">
        <v>48</v>
      </c>
      <c r="F222" s="81">
        <v>6000</v>
      </c>
      <c r="G222" s="121"/>
      <c r="H222" s="122"/>
      <c r="I222" s="82"/>
      <c r="J222" s="82"/>
      <c r="K222" s="82"/>
      <c r="L222" s="82"/>
      <c r="M222" s="82"/>
      <c r="N222" s="82"/>
      <c r="O222" s="82"/>
      <c r="P222" s="82"/>
      <c r="Q222" s="82"/>
      <c r="R222" s="82"/>
      <c r="S222" s="82"/>
      <c r="T222" s="82"/>
    </row>
    <row r="223" spans="1:6" ht="20.25">
      <c r="A223" s="76" t="s">
        <v>482</v>
      </c>
      <c r="B223" s="37" t="s">
        <v>165</v>
      </c>
      <c r="C223" s="85" t="s">
        <v>483</v>
      </c>
      <c r="D223" s="79">
        <f>D224</f>
        <v>20000</v>
      </c>
      <c r="E223" s="99">
        <f>E230</f>
        <v>16000</v>
      </c>
      <c r="F223" s="81">
        <f aca="true" t="shared" si="87" ref="F223:F227">D223-E223</f>
        <v>4000</v>
      </c>
    </row>
    <row r="224" spans="1:6" ht="21">
      <c r="A224" s="76" t="s">
        <v>484</v>
      </c>
      <c r="B224" s="37" t="s">
        <v>165</v>
      </c>
      <c r="C224" s="85" t="s">
        <v>485</v>
      </c>
      <c r="D224" s="79">
        <f>D226</f>
        <v>20000</v>
      </c>
      <c r="E224" s="101">
        <f>E226</f>
        <v>16000</v>
      </c>
      <c r="F224" s="81">
        <f t="shared" si="87"/>
        <v>4000</v>
      </c>
    </row>
    <row r="225" spans="1:6" ht="79.5" customHeight="1">
      <c r="A225" s="100" t="s">
        <v>486</v>
      </c>
      <c r="B225" s="37" t="s">
        <v>165</v>
      </c>
      <c r="C225" s="85" t="s">
        <v>487</v>
      </c>
      <c r="D225" s="79">
        <f>D226</f>
        <v>20000</v>
      </c>
      <c r="E225" s="101">
        <f aca="true" t="shared" si="88" ref="E225:E229">E226</f>
        <v>16000</v>
      </c>
      <c r="F225" s="81">
        <f t="shared" si="87"/>
        <v>4000</v>
      </c>
    </row>
    <row r="226" spans="1:6" ht="110.25" customHeight="1">
      <c r="A226" s="100" t="s">
        <v>488</v>
      </c>
      <c r="B226" s="37" t="s">
        <v>165</v>
      </c>
      <c r="C226" s="85" t="s">
        <v>489</v>
      </c>
      <c r="D226" s="79">
        <f>D230+D232</f>
        <v>20000</v>
      </c>
      <c r="E226" s="101">
        <f t="shared" si="88"/>
        <v>16000</v>
      </c>
      <c r="F226" s="81">
        <f t="shared" si="87"/>
        <v>4000</v>
      </c>
    </row>
    <row r="227" spans="1:6" ht="32.25">
      <c r="A227" s="102" t="s">
        <v>264</v>
      </c>
      <c r="B227" s="37" t="s">
        <v>165</v>
      </c>
      <c r="C227" s="85" t="s">
        <v>490</v>
      </c>
      <c r="D227" s="79">
        <f>D226</f>
        <v>20000</v>
      </c>
      <c r="E227" s="101">
        <f t="shared" si="88"/>
        <v>16000</v>
      </c>
      <c r="F227" s="81">
        <f t="shared" si="87"/>
        <v>4000</v>
      </c>
    </row>
    <row r="228" spans="1:6" ht="20.25">
      <c r="A228" s="103" t="s">
        <v>176</v>
      </c>
      <c r="B228" s="37" t="s">
        <v>165</v>
      </c>
      <c r="C228" s="85" t="s">
        <v>491</v>
      </c>
      <c r="D228" s="79">
        <f aca="true" t="shared" si="89" ref="D228:D229">D229</f>
        <v>16000</v>
      </c>
      <c r="E228" s="99">
        <f t="shared" si="88"/>
        <v>16000</v>
      </c>
      <c r="F228" s="98" t="s">
        <v>48</v>
      </c>
    </row>
    <row r="229" spans="1:6" ht="20.25">
      <c r="A229" s="123" t="s">
        <v>267</v>
      </c>
      <c r="B229" s="37" t="s">
        <v>165</v>
      </c>
      <c r="C229" s="85" t="s">
        <v>492</v>
      </c>
      <c r="D229" s="79">
        <f t="shared" si="89"/>
        <v>16000</v>
      </c>
      <c r="E229" s="99">
        <f t="shared" si="88"/>
        <v>16000</v>
      </c>
      <c r="F229" s="98" t="s">
        <v>48</v>
      </c>
    </row>
    <row r="230" spans="1:6" ht="20.25">
      <c r="A230" s="104" t="s">
        <v>493</v>
      </c>
      <c r="B230" s="37" t="s">
        <v>165</v>
      </c>
      <c r="C230" s="85" t="s">
        <v>494</v>
      </c>
      <c r="D230" s="79">
        <v>16000</v>
      </c>
      <c r="E230" s="99">
        <v>16000</v>
      </c>
      <c r="F230" s="98" t="s">
        <v>48</v>
      </c>
    </row>
    <row r="231" spans="1:6" ht="20.25">
      <c r="A231" s="76" t="s">
        <v>215</v>
      </c>
      <c r="B231" s="37" t="s">
        <v>165</v>
      </c>
      <c r="C231" s="85" t="s">
        <v>495</v>
      </c>
      <c r="D231" s="79">
        <f>D232</f>
        <v>4000</v>
      </c>
      <c r="E231" s="124" t="s">
        <v>48</v>
      </c>
      <c r="F231" s="81">
        <v>4000</v>
      </c>
    </row>
    <row r="232" spans="1:6" ht="21">
      <c r="A232" s="92" t="s">
        <v>217</v>
      </c>
      <c r="B232" s="125" t="s">
        <v>165</v>
      </c>
      <c r="C232" s="85" t="s">
        <v>496</v>
      </c>
      <c r="D232" s="79">
        <v>4000</v>
      </c>
      <c r="E232" s="126" t="s">
        <v>48</v>
      </c>
      <c r="F232" s="127">
        <v>4000</v>
      </c>
    </row>
    <row r="233" spans="1:6" ht="33">
      <c r="A233" s="92" t="s">
        <v>497</v>
      </c>
      <c r="B233" s="128">
        <v>450</v>
      </c>
      <c r="C233" s="129" t="s">
        <v>498</v>
      </c>
      <c r="D233" s="130">
        <v>-159800</v>
      </c>
      <c r="E233" s="131">
        <v>537110.59</v>
      </c>
      <c r="F233" s="132" t="s">
        <v>499</v>
      </c>
    </row>
  </sheetData>
  <sheetProtection selectLockedCells="1" selectUnlockedCells="1"/>
  <printOptions/>
  <pageMargins left="0.7875"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IV42"/>
  <sheetViews>
    <sheetView view="pageBreakPreview" zoomScaleSheetLayoutView="100" workbookViewId="0" topLeftCell="A19">
      <selection activeCell="G21" sqref="G21"/>
    </sheetView>
  </sheetViews>
  <sheetFormatPr defaultColWidth="9.00390625" defaultRowHeight="12.75"/>
  <cols>
    <col min="1" max="1" width="56.50390625" style="1" customWidth="1"/>
    <col min="2" max="2" width="6.00390625" style="1" customWidth="1"/>
    <col min="3" max="3" width="43.00390625" style="1" customWidth="1"/>
    <col min="4" max="4" width="30.75390625" style="11" customWidth="1"/>
    <col min="5" max="5" width="24.50390625" style="11" customWidth="1"/>
    <col min="6" max="6" width="25.00390625" style="2" customWidth="1"/>
    <col min="7" max="7" width="9.125" style="2" customWidth="1"/>
    <col min="8" max="8" width="0" style="2" hidden="1" customWidth="1"/>
    <col min="9" max="16384" width="9.125" style="2" customWidth="1"/>
  </cols>
  <sheetData>
    <row r="1" spans="1:256" ht="18">
      <c r="A1" s="133"/>
      <c r="B1" s="134"/>
      <c r="C1" s="6"/>
      <c r="D1" s="135"/>
      <c r="E1" s="135"/>
      <c r="F1" s="135"/>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s="17" t="s">
        <v>500</v>
      </c>
      <c r="B2"/>
      <c r="C2"/>
      <c r="D2"/>
      <c r="E2"/>
      <c r="F2" s="13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19"/>
      <c r="B3" s="137"/>
      <c r="C3" s="20"/>
      <c r="D3" s="21"/>
      <c r="E3" s="21"/>
      <c r="F3" s="13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23"/>
      <c r="B4" s="24" t="s">
        <v>20</v>
      </c>
      <c r="C4" s="25" t="s">
        <v>501</v>
      </c>
      <c r="D4" s="26" t="s">
        <v>22</v>
      </c>
      <c r="E4" s="139"/>
      <c r="F4" s="140" t="s">
        <v>502</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 r="A5" s="25" t="s">
        <v>24</v>
      </c>
      <c r="B5" s="24" t="s">
        <v>25</v>
      </c>
      <c r="C5" s="25" t="s">
        <v>503</v>
      </c>
      <c r="D5" s="26" t="s">
        <v>27</v>
      </c>
      <c r="E5" s="141" t="s">
        <v>28</v>
      </c>
      <c r="F5" s="14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 r="A6" s="28"/>
      <c r="B6" s="24" t="s">
        <v>30</v>
      </c>
      <c r="C6" s="8" t="s">
        <v>504</v>
      </c>
      <c r="D6" s="26" t="s">
        <v>29</v>
      </c>
      <c r="E6" s="142"/>
      <c r="F6" s="14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 r="A7" s="25"/>
      <c r="B7" s="24"/>
      <c r="C7" s="25" t="s">
        <v>26</v>
      </c>
      <c r="D7" s="26"/>
      <c r="E7" s="141"/>
      <c r="F7" s="140"/>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s="25"/>
      <c r="B8" s="24"/>
      <c r="C8" s="8" t="s">
        <v>31</v>
      </c>
      <c r="D8" s="26"/>
      <c r="E8" s="141"/>
      <c r="F8" s="140"/>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 r="A9" s="30">
        <v>1</v>
      </c>
      <c r="B9" s="30">
        <v>2</v>
      </c>
      <c r="C9" s="30">
        <v>3</v>
      </c>
      <c r="D9" s="31" t="s">
        <v>32</v>
      </c>
      <c r="E9" s="143" t="s">
        <v>33</v>
      </c>
      <c r="F9" s="144" t="s">
        <v>34</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4.75" customHeight="1">
      <c r="A10" s="41" t="s">
        <v>505</v>
      </c>
      <c r="B10" s="33" t="s">
        <v>506</v>
      </c>
      <c r="C10" s="145" t="s">
        <v>507</v>
      </c>
      <c r="D10" s="146">
        <v>159800</v>
      </c>
      <c r="E10" s="146">
        <v>-537110.59</v>
      </c>
      <c r="F10" s="147">
        <v>696910.59</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4.25" customHeight="1">
      <c r="A11" s="148" t="s">
        <v>38</v>
      </c>
      <c r="B11" s="37" t="s">
        <v>508</v>
      </c>
      <c r="C11" s="42" t="s">
        <v>499</v>
      </c>
      <c r="D11" s="149" t="s">
        <v>48</v>
      </c>
      <c r="E11" s="149" t="s">
        <v>48</v>
      </c>
      <c r="F11" s="150" t="s">
        <v>48</v>
      </c>
      <c r="G11" s="151"/>
      <c r="H11" s="151"/>
      <c r="I11" s="151"/>
      <c r="J11" s="151"/>
      <c r="K11" s="138"/>
      <c r="L11" s="138"/>
      <c r="M11" s="138"/>
      <c r="N11" s="138"/>
      <c r="O11" s="138"/>
      <c r="P11" s="138"/>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6" customHeight="1">
      <c r="A12" s="41" t="s">
        <v>509</v>
      </c>
      <c r="B12" s="37"/>
      <c r="C12" s="42" t="s">
        <v>48</v>
      </c>
      <c r="D12" s="149" t="s">
        <v>48</v>
      </c>
      <c r="E12" s="149" t="s">
        <v>48</v>
      </c>
      <c r="F12" s="150" t="s">
        <v>48</v>
      </c>
      <c r="G12" s="151"/>
      <c r="H12" s="151"/>
      <c r="I12" s="151"/>
      <c r="J12" s="151"/>
      <c r="K12" s="138"/>
      <c r="L12" s="138"/>
      <c r="M12" s="138"/>
      <c r="N12" s="138"/>
      <c r="O12" s="138"/>
      <c r="P12" s="138"/>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 r="A13" s="41" t="s">
        <v>510</v>
      </c>
      <c r="B13" s="37"/>
      <c r="C13" s="42" t="s">
        <v>48</v>
      </c>
      <c r="D13" s="149" t="s">
        <v>48</v>
      </c>
      <c r="E13" s="149" t="s">
        <v>48</v>
      </c>
      <c r="F13" s="150" t="s">
        <v>48</v>
      </c>
      <c r="G13" s="151"/>
      <c r="H13" s="151"/>
      <c r="I13" s="151"/>
      <c r="J13" s="151"/>
      <c r="K13" s="138"/>
      <c r="L13" s="138"/>
      <c r="M13" s="138"/>
      <c r="N13" s="138"/>
      <c r="O13" s="138"/>
      <c r="P13" s="138"/>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 r="A14" s="152"/>
      <c r="B14" s="37"/>
      <c r="C14" s="42" t="s">
        <v>48</v>
      </c>
      <c r="D14" s="149" t="s">
        <v>48</v>
      </c>
      <c r="E14" s="149" t="s">
        <v>48</v>
      </c>
      <c r="F14" s="150" t="s">
        <v>48</v>
      </c>
      <c r="G14" s="151"/>
      <c r="H14" s="151"/>
      <c r="I14" s="151"/>
      <c r="J14" s="151"/>
      <c r="K14" s="138"/>
      <c r="L14" s="138"/>
      <c r="M14" s="138"/>
      <c r="N14" s="138"/>
      <c r="O14" s="138"/>
      <c r="P14" s="138"/>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 r="A15" s="152"/>
      <c r="B15" s="37"/>
      <c r="C15" s="42" t="s">
        <v>48</v>
      </c>
      <c r="D15" s="149" t="s">
        <v>48</v>
      </c>
      <c r="E15" s="149" t="s">
        <v>48</v>
      </c>
      <c r="F15" s="150" t="s">
        <v>48</v>
      </c>
      <c r="G15" s="153"/>
      <c r="H15" s="153"/>
      <c r="I15" s="153"/>
      <c r="J15" s="153"/>
      <c r="K15" s="138"/>
      <c r="L15" s="138"/>
      <c r="M15" s="138"/>
      <c r="N15" s="138"/>
      <c r="O15" s="138"/>
      <c r="P15" s="138"/>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9.5" customHeight="1">
      <c r="A16" s="41" t="s">
        <v>511</v>
      </c>
      <c r="B16" s="37"/>
      <c r="C16" s="42" t="s">
        <v>48</v>
      </c>
      <c r="D16" s="149" t="s">
        <v>48</v>
      </c>
      <c r="E16" s="149" t="s">
        <v>48</v>
      </c>
      <c r="F16" s="150" t="s">
        <v>48</v>
      </c>
      <c r="G16" s="153"/>
      <c r="H16" s="153"/>
      <c r="I16" s="153"/>
      <c r="J16" s="153"/>
      <c r="K16" s="138"/>
      <c r="L16" s="138"/>
      <c r="M16" s="138"/>
      <c r="N16" s="138"/>
      <c r="O16" s="138"/>
      <c r="P16" s="138"/>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 r="A17" s="41" t="s">
        <v>510</v>
      </c>
      <c r="B17" s="37"/>
      <c r="C17" s="42" t="s">
        <v>48</v>
      </c>
      <c r="D17" s="149" t="s">
        <v>48</v>
      </c>
      <c r="E17" s="149" t="s">
        <v>48</v>
      </c>
      <c r="F17" s="150" t="s">
        <v>48</v>
      </c>
      <c r="G17" s="151"/>
      <c r="H17" s="151"/>
      <c r="I17" s="151"/>
      <c r="J17" s="151"/>
      <c r="K17" s="138"/>
      <c r="L17" s="138"/>
      <c r="M17" s="138"/>
      <c r="N17" s="138"/>
      <c r="O17" s="138"/>
      <c r="P17" s="138"/>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
      <c r="A18" s="152"/>
      <c r="B18" s="37" t="s">
        <v>512</v>
      </c>
      <c r="C18" s="42" t="s">
        <v>499</v>
      </c>
      <c r="D18" s="149" t="s">
        <v>48</v>
      </c>
      <c r="E18" s="149" t="s">
        <v>48</v>
      </c>
      <c r="F18" s="150" t="s">
        <v>48</v>
      </c>
      <c r="G18" s="151"/>
      <c r="H18" s="151"/>
      <c r="I18" s="151"/>
      <c r="J18" s="151"/>
      <c r="K18" s="138"/>
      <c r="L18" s="138"/>
      <c r="M18" s="138"/>
      <c r="N18" s="138"/>
      <c r="O18" s="138"/>
      <c r="P18" s="13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0.75" customHeight="1">
      <c r="A19" s="41" t="s">
        <v>513</v>
      </c>
      <c r="B19" s="37" t="s">
        <v>514</v>
      </c>
      <c r="C19" s="154" t="s">
        <v>515</v>
      </c>
      <c r="D19" s="146">
        <f>D10</f>
        <v>159800</v>
      </c>
      <c r="E19" s="146">
        <f>E10</f>
        <v>-537110.59</v>
      </c>
      <c r="F19" s="147">
        <v>696910.59</v>
      </c>
      <c r="G19" s="153"/>
      <c r="H19" s="153"/>
      <c r="I19" s="153"/>
      <c r="J19" s="153"/>
      <c r="K19" s="138"/>
      <c r="L19" s="138"/>
      <c r="M19" s="138"/>
      <c r="N19" s="138"/>
      <c r="O19" s="138"/>
      <c r="P19" s="138"/>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9.75" customHeight="1">
      <c r="A20" s="155" t="s">
        <v>516</v>
      </c>
      <c r="B20" s="37" t="s">
        <v>517</v>
      </c>
      <c r="C20" s="154" t="s">
        <v>518</v>
      </c>
      <c r="D20" s="156">
        <v>-9403200</v>
      </c>
      <c r="E20" s="35">
        <f aca="true" t="shared" si="0" ref="E20:E22">E21</f>
        <v>-8086559.49</v>
      </c>
      <c r="F20" s="150" t="s">
        <v>48</v>
      </c>
      <c r="G20" s="157"/>
      <c r="H20" s="157"/>
      <c r="I20" s="157"/>
      <c r="J20" s="157"/>
      <c r="K20" s="138"/>
      <c r="L20" s="138"/>
      <c r="M20" s="138"/>
      <c r="N20" s="138"/>
      <c r="O20" s="138"/>
      <c r="P20" s="138"/>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5" customHeight="1">
      <c r="A21" s="155" t="s">
        <v>519</v>
      </c>
      <c r="B21" s="37" t="s">
        <v>517</v>
      </c>
      <c r="C21" s="154" t="s">
        <v>520</v>
      </c>
      <c r="D21" s="156">
        <v>-9403200</v>
      </c>
      <c r="E21" s="35">
        <f t="shared" si="0"/>
        <v>-8086559.49</v>
      </c>
      <c r="F21" s="150" t="s">
        <v>48</v>
      </c>
      <c r="G21" s="157"/>
      <c r="H21" s="157"/>
      <c r="I21" s="157"/>
      <c r="J21" s="157"/>
      <c r="K21" s="138"/>
      <c r="L21" s="138"/>
      <c r="M21" s="138"/>
      <c r="N21" s="138"/>
      <c r="O21" s="138"/>
      <c r="P21" s="138"/>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155" t="s">
        <v>521</v>
      </c>
      <c r="B22" s="37" t="s">
        <v>517</v>
      </c>
      <c r="C22" s="154" t="s">
        <v>522</v>
      </c>
      <c r="D22" s="156">
        <v>-9403200</v>
      </c>
      <c r="E22" s="35">
        <f t="shared" si="0"/>
        <v>-8086559.49</v>
      </c>
      <c r="F22" s="158" t="s">
        <v>48</v>
      </c>
      <c r="G22" s="157"/>
      <c r="H22" s="157"/>
      <c r="I22" s="157"/>
      <c r="J22" s="157"/>
      <c r="K22" s="138"/>
      <c r="L22" s="138"/>
      <c r="M22" s="138"/>
      <c r="N22" s="138"/>
      <c r="O22" s="138"/>
      <c r="P22" s="138"/>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8.75" customHeight="1">
      <c r="A23" s="155" t="s">
        <v>523</v>
      </c>
      <c r="B23" s="37" t="s">
        <v>517</v>
      </c>
      <c r="C23" s="154" t="s">
        <v>524</v>
      </c>
      <c r="D23" s="156">
        <v>-9403200</v>
      </c>
      <c r="E23" s="35">
        <v>-8086559.49</v>
      </c>
      <c r="F23" s="150" t="s">
        <v>48</v>
      </c>
      <c r="G23" s="157"/>
      <c r="H23" s="157"/>
      <c r="I23" s="157"/>
      <c r="J23" s="157"/>
      <c r="K23" s="138"/>
      <c r="L23" s="138"/>
      <c r="M23" s="138"/>
      <c r="N23" s="138"/>
      <c r="O23" s="138"/>
      <c r="P23" s="138"/>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9.75" customHeight="1">
      <c r="A24" s="155" t="s">
        <v>525</v>
      </c>
      <c r="B24" s="37" t="s">
        <v>526</v>
      </c>
      <c r="C24" s="154" t="s">
        <v>527</v>
      </c>
      <c r="D24" s="156">
        <v>9563000</v>
      </c>
      <c r="E24" s="159">
        <v>7549448.9</v>
      </c>
      <c r="F24" s="158" t="s">
        <v>48</v>
      </c>
      <c r="G24" s="157"/>
      <c r="H24" s="157"/>
      <c r="I24" s="157"/>
      <c r="J24" s="157"/>
      <c r="K24" s="138"/>
      <c r="L24" s="138"/>
      <c r="M24" s="138"/>
      <c r="N24" s="138"/>
      <c r="O24" s="138"/>
      <c r="P24" s="138"/>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75" customHeight="1">
      <c r="A25" s="155" t="s">
        <v>528</v>
      </c>
      <c r="B25" s="37" t="s">
        <v>526</v>
      </c>
      <c r="C25" s="154" t="s">
        <v>529</v>
      </c>
      <c r="D25" s="156">
        <f aca="true" t="shared" si="1" ref="D25:D27">D24</f>
        <v>9563000</v>
      </c>
      <c r="E25" s="159">
        <f aca="true" t="shared" si="2" ref="E25:E27">E24</f>
        <v>7549448.9</v>
      </c>
      <c r="F25" s="150" t="s">
        <v>48</v>
      </c>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6.75" customHeight="1">
      <c r="A26" s="160" t="s">
        <v>530</v>
      </c>
      <c r="B26" s="37" t="s">
        <v>526</v>
      </c>
      <c r="C26" s="154" t="s">
        <v>531</v>
      </c>
      <c r="D26" s="156">
        <f t="shared" si="1"/>
        <v>9563000</v>
      </c>
      <c r="E26" s="159">
        <f t="shared" si="2"/>
        <v>7549448.9</v>
      </c>
      <c r="F26" s="150" t="s">
        <v>48</v>
      </c>
      <c r="G26" s="157"/>
      <c r="H26" s="157"/>
      <c r="I26" s="157"/>
      <c r="J26" s="157"/>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2"/>
      <c r="AI26" s="138"/>
      <c r="AJ26" s="138"/>
      <c r="AK26" s="138"/>
      <c r="AL26" s="138"/>
      <c r="AM26" s="138"/>
      <c r="AN26" s="138"/>
      <c r="AO26" s="138"/>
      <c r="AP26" s="138"/>
      <c r="AQ26" s="138"/>
      <c r="AR26" s="138"/>
      <c r="AS26" s="138"/>
      <c r="AT26" s="138"/>
      <c r="AU26" s="138"/>
      <c r="AV26" s="138"/>
      <c r="AW26" s="138"/>
      <c r="AX26" s="138"/>
      <c r="AY26" s="138"/>
      <c r="AZ26" s="138"/>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38" customFormat="1" ht="36.75" customHeight="1">
      <c r="A27" s="155" t="s">
        <v>532</v>
      </c>
      <c r="B27" s="56" t="s">
        <v>526</v>
      </c>
      <c r="C27" s="163" t="s">
        <v>533</v>
      </c>
      <c r="D27" s="156">
        <f t="shared" si="1"/>
        <v>9563000</v>
      </c>
      <c r="E27" s="159">
        <f t="shared" si="2"/>
        <v>7549448.9</v>
      </c>
      <c r="F27" s="164" t="s">
        <v>48</v>
      </c>
      <c r="G27" s="157"/>
      <c r="H27" s="157"/>
      <c r="I27" s="157"/>
      <c r="J27" s="157"/>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2"/>
      <c r="EF27"/>
      <c r="EG27"/>
      <c r="EH27"/>
      <c r="EI27"/>
      <c r="EJ27"/>
      <c r="EK27"/>
      <c r="EL27"/>
      <c r="EM27"/>
      <c r="EN27"/>
      <c r="EO27"/>
      <c r="EP27"/>
      <c r="EQ27"/>
      <c r="ER27"/>
      <c r="ES27"/>
      <c r="ET27"/>
      <c r="EU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4" s="138" customFormat="1" ht="36.75" customHeight="1">
      <c r="A28" s="157"/>
      <c r="B28" s="165"/>
      <c r="C28" s="165"/>
      <c r="D28" s="165"/>
      <c r="E28" s="165"/>
      <c r="F28" s="165"/>
      <c r="G28" s="161"/>
      <c r="H28" s="161"/>
      <c r="I28" s="161"/>
      <c r="J28" s="161"/>
      <c r="K28" s="161"/>
      <c r="L28" s="161"/>
      <c r="M28" s="161"/>
      <c r="N28" s="161"/>
      <c r="O28" s="161"/>
      <c r="P28" s="161"/>
      <c r="Q28" s="161"/>
      <c r="R28" s="161"/>
      <c r="S28" s="161"/>
      <c r="T28" s="161"/>
      <c r="U28" s="161"/>
      <c r="V28" s="161"/>
      <c r="W28" s="161"/>
      <c r="X28" s="162"/>
    </row>
    <row r="29" spans="1:188" ht="18" customHeight="1">
      <c r="A29" s="166" t="s">
        <v>534</v>
      </c>
      <c r="B29" s="166"/>
      <c r="C29" s="166"/>
      <c r="D29" s="166"/>
      <c r="E29" s="166"/>
      <c r="F29" s="166"/>
      <c r="G29" s="157"/>
      <c r="H29" s="157"/>
      <c r="I29" s="157"/>
      <c r="J29" s="157"/>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2"/>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FT29" s="138"/>
      <c r="FU29" s="138"/>
      <c r="FV29" s="138"/>
      <c r="FW29" s="138"/>
      <c r="FX29" s="138"/>
      <c r="FY29" s="138"/>
      <c r="FZ29" s="138"/>
      <c r="GA29" s="138"/>
      <c r="GB29" s="138"/>
      <c r="GC29" s="138"/>
      <c r="GD29" s="138"/>
      <c r="GE29" s="138"/>
      <c r="GF29" s="138"/>
    </row>
    <row r="30" spans="1:188" ht="15" customHeight="1">
      <c r="A30" s="167"/>
      <c r="B30" s="167"/>
      <c r="C30" s="167"/>
      <c r="D30" s="167"/>
      <c r="E30" s="167"/>
      <c r="F30" s="167"/>
      <c r="G30" s="168"/>
      <c r="H30" s="168"/>
      <c r="I30" s="169"/>
      <c r="J30" s="169"/>
      <c r="K30" s="169"/>
      <c r="L30" s="169"/>
      <c r="M30" s="169"/>
      <c r="N30" s="169"/>
      <c r="O30" s="170"/>
      <c r="P30" s="170"/>
      <c r="Q30" s="170"/>
      <c r="R30" s="170"/>
      <c r="S30" s="170"/>
      <c r="T30" s="170"/>
      <c r="U30" s="170"/>
      <c r="V30" s="170"/>
      <c r="W30" s="170"/>
      <c r="X30" s="170"/>
      <c r="Y30" s="170"/>
      <c r="Z30" s="170"/>
      <c r="AA30" s="170"/>
      <c r="AB30" s="170"/>
      <c r="AC30" s="170"/>
      <c r="AD30" s="170"/>
      <c r="AE30" s="170"/>
      <c r="AF30" s="170"/>
      <c r="AG30" s="169"/>
      <c r="AH30" s="169"/>
      <c r="AI30" s="169"/>
      <c r="AJ30" s="169"/>
      <c r="AK30" s="170"/>
      <c r="AL30" s="170"/>
      <c r="AM30" s="170"/>
      <c r="AN30" s="170"/>
      <c r="AO30" s="170"/>
      <c r="AP30" s="170"/>
      <c r="AQ30" s="170"/>
      <c r="AR30" s="170"/>
      <c r="AS30" s="170"/>
      <c r="AT30" s="170"/>
      <c r="AU30" s="170"/>
      <c r="AV30" s="170"/>
      <c r="AW30" s="170"/>
      <c r="AX30" s="170"/>
      <c r="AY30" s="170"/>
      <c r="AZ30" s="170"/>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FT30" s="138"/>
      <c r="FU30" s="138"/>
      <c r="FV30" s="138"/>
      <c r="FW30" s="138"/>
      <c r="FX30" s="138"/>
      <c r="FY30" s="138"/>
      <c r="FZ30" s="138"/>
      <c r="GA30" s="138"/>
      <c r="GB30" s="138"/>
      <c r="GC30" s="138"/>
      <c r="GD30" s="138"/>
      <c r="GE30" s="138"/>
      <c r="GF30" s="138"/>
    </row>
    <row r="31" spans="1:52" ht="25.5" customHeight="1" hidden="1">
      <c r="A31" s="167"/>
      <c r="B31" s="167"/>
      <c r="C31" s="167"/>
      <c r="D31" s="167"/>
      <c r="E31" s="167"/>
      <c r="F31" s="167"/>
      <c r="G31" s="168"/>
      <c r="H31" s="168"/>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row>
    <row r="32" spans="1:52" ht="27.75" customHeight="1" hidden="1">
      <c r="A32" s="167"/>
      <c r="B32" s="167"/>
      <c r="C32" s="167"/>
      <c r="D32" s="167"/>
      <c r="E32" s="167"/>
      <c r="F32" s="167"/>
      <c r="G32" s="168"/>
      <c r="H32" s="168"/>
      <c r="I32" s="169"/>
      <c r="J32" s="169"/>
      <c r="K32" s="169"/>
      <c r="L32" s="169"/>
      <c r="M32" s="169"/>
      <c r="N32" s="169"/>
      <c r="O32" s="169"/>
      <c r="P32" s="169"/>
      <c r="Q32" s="169"/>
      <c r="R32" s="169"/>
      <c r="S32" s="169"/>
      <c r="T32" s="169"/>
      <c r="U32" s="169"/>
      <c r="V32" s="169"/>
      <c r="W32" s="169"/>
      <c r="X32" s="169"/>
      <c r="Y32" s="169"/>
      <c r="Z32" s="170"/>
      <c r="AA32" s="170"/>
      <c r="AB32" s="170"/>
      <c r="AC32" s="170"/>
      <c r="AD32" s="170"/>
      <c r="AE32" s="170"/>
      <c r="AF32" s="170"/>
      <c r="AG32" s="170"/>
      <c r="AH32" s="170"/>
      <c r="AI32" s="170"/>
      <c r="AJ32" s="170"/>
      <c r="AK32" s="170"/>
      <c r="AL32" s="170"/>
      <c r="AM32" s="170"/>
      <c r="AN32" s="170"/>
      <c r="AO32" s="170"/>
      <c r="AP32" s="170"/>
      <c r="AQ32" s="170"/>
      <c r="AR32" s="169"/>
      <c r="AS32" s="169"/>
      <c r="AT32" s="169"/>
      <c r="AU32" s="169"/>
      <c r="AV32" s="170"/>
      <c r="AW32" s="170"/>
      <c r="AX32" s="170"/>
      <c r="AY32" s="170"/>
      <c r="AZ32" s="170"/>
    </row>
    <row r="33" spans="1:52" ht="12.75" customHeight="1" hidden="1">
      <c r="A33" s="167"/>
      <c r="B33" s="167"/>
      <c r="C33" s="167"/>
      <c r="D33" s="167"/>
      <c r="E33" s="167"/>
      <c r="F33" s="167"/>
      <c r="G33" s="168"/>
      <c r="H33" s="168"/>
      <c r="I33" s="169"/>
      <c r="J33" s="169"/>
      <c r="K33" s="169"/>
      <c r="L33" s="169"/>
      <c r="M33" s="169"/>
      <c r="N33" s="169"/>
      <c r="O33" s="169"/>
      <c r="P33" s="169"/>
      <c r="Q33" s="169"/>
      <c r="R33" s="169"/>
      <c r="S33" s="169"/>
      <c r="T33" s="169"/>
      <c r="U33" s="169"/>
      <c r="V33" s="169"/>
      <c r="W33" s="169"/>
      <c r="X33" s="169"/>
      <c r="Y33" s="169"/>
      <c r="Z33" s="171"/>
      <c r="AA33" s="171"/>
      <c r="AB33" s="171"/>
      <c r="AC33" s="171"/>
      <c r="AD33" s="171"/>
      <c r="AE33" s="171"/>
      <c r="AF33" s="171"/>
      <c r="AG33" s="171"/>
      <c r="AH33" s="171"/>
      <c r="AI33" s="171"/>
      <c r="AJ33" s="171"/>
      <c r="AK33" s="171"/>
      <c r="AL33" s="171"/>
      <c r="AM33" s="171"/>
      <c r="AN33" s="171"/>
      <c r="AO33" s="171"/>
      <c r="AP33" s="171"/>
      <c r="AQ33" s="171"/>
      <c r="AR33" s="169"/>
      <c r="AS33" s="169"/>
      <c r="AT33" s="169"/>
      <c r="AU33" s="169"/>
      <c r="AV33" s="171"/>
      <c r="AW33" s="171"/>
      <c r="AX33" s="171"/>
      <c r="AY33" s="171"/>
      <c r="AZ33" s="171"/>
    </row>
    <row r="34" spans="1:52" ht="12.75" customHeight="1" hidden="1">
      <c r="A34" s="167"/>
      <c r="B34" s="167"/>
      <c r="C34" s="167"/>
      <c r="D34" s="167"/>
      <c r="E34" s="167"/>
      <c r="F34" s="167"/>
      <c r="G34" s="168"/>
      <c r="H34" s="168"/>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71"/>
      <c r="AS34" s="171"/>
      <c r="AT34" s="171"/>
      <c r="AU34" s="171"/>
      <c r="AV34" s="169"/>
      <c r="AW34" s="169"/>
      <c r="AX34" s="169"/>
      <c r="AY34" s="169"/>
      <c r="AZ34" s="169"/>
    </row>
    <row r="35" spans="1:52" ht="12.75" customHeight="1" hidden="1">
      <c r="A35" s="167"/>
      <c r="B35" s="167"/>
      <c r="C35" s="167"/>
      <c r="D35" s="167"/>
      <c r="E35" s="167"/>
      <c r="F35" s="167"/>
      <c r="G35" s="168"/>
      <c r="H35" s="168"/>
      <c r="I35" s="169"/>
      <c r="J35" s="169"/>
      <c r="K35" s="169"/>
      <c r="L35" s="169"/>
      <c r="M35" s="169"/>
      <c r="N35" s="169"/>
      <c r="O35" s="169"/>
      <c r="P35" s="169"/>
      <c r="Q35" s="169"/>
      <c r="R35" s="169"/>
      <c r="S35" s="170"/>
      <c r="T35" s="170"/>
      <c r="U35" s="170"/>
      <c r="V35" s="170"/>
      <c r="W35" s="170"/>
      <c r="X35" s="170"/>
      <c r="Y35" s="170"/>
      <c r="Z35" s="170"/>
      <c r="AA35" s="170"/>
      <c r="AB35" s="170"/>
      <c r="AC35" s="170"/>
      <c r="AD35" s="170"/>
      <c r="AE35" s="170"/>
      <c r="AF35" s="170"/>
      <c r="AG35" s="170"/>
      <c r="AH35" s="170"/>
      <c r="AI35" s="170"/>
      <c r="AJ35" s="170"/>
      <c r="AK35" s="169"/>
      <c r="AL35" s="169"/>
      <c r="AM35" s="169"/>
      <c r="AN35" s="169"/>
      <c r="AO35" s="170"/>
      <c r="AP35" s="170"/>
      <c r="AQ35" s="170"/>
      <c r="AR35" s="170"/>
      <c r="AS35" s="170"/>
      <c r="AT35" s="170"/>
      <c r="AU35" s="170"/>
      <c r="AV35" s="170"/>
      <c r="AW35" s="170"/>
      <c r="AX35" s="170"/>
      <c r="AY35" s="170"/>
      <c r="AZ35" s="170"/>
    </row>
    <row r="36" spans="1:52" ht="0.75" customHeight="1" hidden="1">
      <c r="A36" s="167"/>
      <c r="B36" s="167"/>
      <c r="C36" s="167"/>
      <c r="D36" s="167"/>
      <c r="E36" s="167"/>
      <c r="F36" s="167"/>
      <c r="G36" s="168"/>
      <c r="H36" s="168"/>
      <c r="I36" s="169"/>
      <c r="J36" s="169"/>
      <c r="K36" s="169"/>
      <c r="L36" s="169"/>
      <c r="M36" s="169"/>
      <c r="N36" s="169"/>
      <c r="O36" s="169"/>
      <c r="P36" s="169"/>
      <c r="Q36" s="169"/>
      <c r="R36" s="169"/>
      <c r="S36" s="171"/>
      <c r="T36" s="171"/>
      <c r="U36" s="171"/>
      <c r="V36" s="171"/>
      <c r="W36" s="171"/>
      <c r="X36" s="171"/>
      <c r="Y36" s="171"/>
      <c r="Z36" s="171"/>
      <c r="AA36" s="171"/>
      <c r="AB36" s="171"/>
      <c r="AC36" s="171"/>
      <c r="AD36" s="171"/>
      <c r="AE36" s="171"/>
      <c r="AF36" s="171"/>
      <c r="AG36" s="171"/>
      <c r="AH36" s="171"/>
      <c r="AI36" s="171"/>
      <c r="AJ36" s="171"/>
      <c r="AK36" s="169"/>
      <c r="AL36" s="169"/>
      <c r="AM36" s="169"/>
      <c r="AN36" s="169"/>
      <c r="AO36" s="171"/>
      <c r="AP36" s="171"/>
      <c r="AQ36" s="171"/>
      <c r="AR36" s="171"/>
      <c r="AS36" s="171"/>
      <c r="AT36" s="171"/>
      <c r="AU36" s="171"/>
      <c r="AV36" s="171"/>
      <c r="AW36" s="171"/>
      <c r="AX36" s="171"/>
      <c r="AY36" s="171"/>
      <c r="AZ36" s="171"/>
    </row>
    <row r="37" spans="1:52" ht="24.75" customHeight="1">
      <c r="A37" s="172" t="s">
        <v>535</v>
      </c>
      <c r="B37" s="173"/>
      <c r="C37" s="174"/>
      <c r="D37" s="174"/>
      <c r="E37" s="174"/>
      <c r="F37" s="174"/>
      <c r="G37" s="168"/>
      <c r="H37" s="168"/>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75"/>
      <c r="AV37" s="169"/>
      <c r="AW37" s="169"/>
      <c r="AX37" s="169"/>
      <c r="AY37" s="169"/>
      <c r="AZ37" s="169"/>
    </row>
    <row r="38" spans="1:52" ht="20.25">
      <c r="A38" s="172"/>
      <c r="B38" s="173"/>
      <c r="C38" s="174"/>
      <c r="D38" s="174"/>
      <c r="E38" s="174"/>
      <c r="F38" s="174"/>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row>
    <row r="39" spans="1:6" ht="20.25">
      <c r="A39" s="172" t="s">
        <v>536</v>
      </c>
      <c r="B39" s="173"/>
      <c r="C39" s="174"/>
      <c r="D39" s="174"/>
      <c r="E39" s="174"/>
      <c r="F39" s="174"/>
    </row>
    <row r="40" spans="1:6" ht="18">
      <c r="A40"/>
      <c r="B40" s="176"/>
      <c r="C40" s="18"/>
      <c r="D40" s="18"/>
      <c r="E40" s="18"/>
      <c r="F40" s="18"/>
    </row>
    <row r="41" spans="1:6" ht="18">
      <c r="A41"/>
      <c r="B41" s="176"/>
      <c r="C41" s="18"/>
      <c r="D41" s="18"/>
      <c r="E41" s="18"/>
      <c r="F41" s="18"/>
    </row>
    <row r="42" spans="1:6" ht="18">
      <c r="A42" s="1" t="s">
        <v>537</v>
      </c>
      <c r="B42" s="176"/>
      <c r="C42" s="18"/>
      <c r="D42" s="18"/>
      <c r="E42" s="18"/>
      <c r="F42" s="18"/>
    </row>
  </sheetData>
  <sheetProtection selectLockedCells="1" selectUnlockedCells="1"/>
  <mergeCells count="16">
    <mergeCell ref="F4:F8"/>
    <mergeCell ref="K26:P26"/>
    <mergeCell ref="Q26:AG26"/>
    <mergeCell ref="K27:P27"/>
    <mergeCell ref="Q27:AG27"/>
    <mergeCell ref="A29:F29"/>
    <mergeCell ref="O30:AF30"/>
    <mergeCell ref="AK30:AZ30"/>
    <mergeCell ref="Z32:AQ32"/>
    <mergeCell ref="AV32:AZ32"/>
    <mergeCell ref="Z33:AQ33"/>
    <mergeCell ref="AV33:AZ33"/>
    <mergeCell ref="S35:AJ35"/>
    <mergeCell ref="AO35:AZ35"/>
    <mergeCell ref="S36:AJ36"/>
    <mergeCell ref="AO36:AZ36"/>
  </mergeCells>
  <printOptions/>
  <pageMargins left="0.7083333333333334" right="0.7083333333333334" top="0.7479166666666667" bottom="0.7479166666666667" header="0.5118055555555555" footer="0.5118055555555555"/>
  <pageSetup horizontalDpi="300" verticalDpi="300" orientation="portrait" paperSize="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администрация</cp:lastModifiedBy>
  <cp:lastPrinted>2014-12-16T09:04:24Z</cp:lastPrinted>
  <dcterms:created xsi:type="dcterms:W3CDTF">1999-06-18T08:49:53Z</dcterms:created>
  <dcterms:modified xsi:type="dcterms:W3CDTF">2015-02-24T09:23:32Z</dcterms:modified>
  <cp:category/>
  <cp:version/>
  <cp:contentType/>
  <cp:contentStatus/>
</cp:coreProperties>
</file>