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2">'источники'!$A$1:$F$42</definedName>
    <definedName name="_xlnm.Print_Area" localSheetId="1">'расходы'!$A$1:$F$211</definedName>
    <definedName name="_xlnm.Print_Area" localSheetId="1">'расходы'!$A$1:$F$211</definedName>
    <definedName name="_xlnm.Print_Area" localSheetId="2">'источники'!$A$1:$F$42</definedName>
  </definedNames>
  <calcPr fullCalcOnLoad="1"/>
</workbook>
</file>

<file path=xl/sharedStrings.xml><?xml version="1.0" encoding="utf-8"?>
<sst xmlns="http://schemas.openxmlformats.org/spreadsheetml/2006/main" count="955" uniqueCount="479">
  <si>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</si>
  <si>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</si>
  <si>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</si>
  <si>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</si>
  <si>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>на 1 апреля 2014 года</t>
  </si>
  <si>
    <t xml:space="preserve">             Дата</t>
  </si>
  <si>
    <t>01.04.2014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</si>
  <si>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</si>
  <si>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</si>
  <si>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</si>
  <si>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</si>
  <si>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</si>
  <si>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</si>
  <si>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</si>
  <si>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</si>
  <si>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</si>
  <si>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</si>
  <si>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</si>
  <si>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</si>
  <si>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</si>
  <si>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</si>
  <si>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</si>
  <si>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</si>
  <si>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</si>
  <si>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</si>
  <si>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</si>
  <si>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</si>
  <si>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</si>
  <si>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</si>
  <si>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</si>
  <si>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</si>
  <si>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</si>
  <si>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</si>
  <si>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</si>
  <si>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</si>
  <si>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</si>
  <si>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</si>
  <si>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</si>
  <si>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</si>
  <si>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</si>
  <si>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</si>
  <si>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</si>
  <si>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</si>
  <si>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</si>
  <si>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</si>
  <si>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</si>
  <si>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</si>
  <si>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</si>
  <si>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</si>
  <si>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</si>
  <si>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</si>
  <si>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И ТОВАРЫ (РАБОТЫ,УСЛУГИ),РЕАЛИЗУЕМЫЕ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</si>
  <si>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</si>
  <si>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</si>
  <si>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</si>
  <si>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</si>
  <si>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</si>
  <si>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</si>
  <si>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</si>
  <si>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</si>
  <si>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</si>
  <si>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</si>
  <si>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</si>
  <si>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</si>
  <si>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</si>
  <si>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</si>
  <si>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c налогоплательщиков, выбравших в качестве объекта налогообложения доходы</t>
  </si>
  <si>
    <t>000 1 05 01010 01 0000 110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</si>
  <si>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</si>
  <si>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</si>
  <si>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</si>
  <si>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</si>
  <si>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</si>
  <si>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</si>
  <si>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</si>
  <si>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</si>
  <si>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</si>
  <si>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</si>
  <si>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</si>
  <si>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</si>
  <si>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</si>
  <si>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</si>
  <si>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</si>
  <si>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</si>
  <si>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</si>
  <si>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</si>
  <si>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</si>
  <si>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</si>
  <si>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</si>
  <si>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</si>
  <si>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</si>
  <si>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</si>
  <si>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</si>
  <si>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</si>
  <si>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</si>
  <si>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</si>
  <si>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</si>
  <si>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</si>
  <si>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</si>
  <si>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</si>
  <si>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</si>
  <si>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</si>
  <si>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</si>
  <si>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</si>
  <si>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</si>
  <si>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</si>
  <si>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</si>
  <si>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</si>
  <si>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</si>
  <si>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</si>
  <si>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</si>
  <si>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</si>
  <si>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</si>
  <si>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</si>
  <si>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</si>
  <si>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</si>
  <si>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</si>
  <si>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000 1 11 05013 00 0000 120</t>
  </si>
  <si>
    <t>ШТРАФЫ,САНКЦИИ,ВОЗМЕЩЕНИЕ УЩЕРБА</t>
  </si>
  <si>
    <t>000 1 16 00000 00 0000 000</t>
  </si>
  <si>
    <t>Денежные взыскания(штрафы),установленные законами субъектов РФ за  несоблюдение муниципальных правовых актов</t>
  </si>
  <si>
    <t>000 1 16 51000 02 0000 140</t>
  </si>
  <si>
    <t>Денежные взыскания(штрафы),установленные законами субъектов РФ за 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</si>
  <si>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</si>
  <si>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возмещении ущерба</t>
  </si>
  <si>
    <t>000 1 16 90000 00 0000 140</t>
  </si>
  <si>
    <t>Прочие поступления от денежных взысканий (штрафов) и иных сумм в возмещении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</si>
  <si>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</si>
  <si>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</si>
  <si>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</si>
  <si>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</si>
  <si>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</si>
  <si>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</si>
  <si>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</si>
  <si>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</si>
  <si>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</si>
  <si>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</si>
  <si>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</si>
  <si>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</si>
  <si>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</si>
  <si>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</si>
  <si>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</si>
  <si>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</si>
  <si>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</si>
  <si>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</si>
  <si>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</si>
  <si>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</si>
  <si>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</si>
  <si>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</si>
  <si>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</si>
  <si>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</si>
  <si>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</si>
  <si>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</si>
  <si>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</si>
  <si>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</si>
  <si>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</si>
  <si>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</si>
  <si>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</si>
  <si>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</si>
  <si>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</si>
  <si>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Общегосударственные вопросы</t>
  </si>
  <si>
    <t>200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</si>
  <si>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</si>
  <si>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</si>
  <si>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</si>
  <si>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</si>
  <si>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951 0102 8810011 000 000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</si>
  <si>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</si>
  <si>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</si>
  <si>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951 0102 8810011 100 000</t>
  </si>
  <si>
    <t>Расходы на выплаты персоналу государственных (муниципальных) органов</t>
  </si>
  <si>
    <t>951 0102 8810011 120 000</t>
  </si>
  <si>
    <t>Выполнение функций органами местного самоуправления</t>
  </si>
  <si>
    <t>951 0102 8810011 121 000</t>
  </si>
  <si>
    <t xml:space="preserve">Расходы </t>
  </si>
  <si>
    <t>951 0102 8810011 121 200</t>
  </si>
  <si>
    <t>Оплата труда и начисления на выплаты по оплате труда</t>
  </si>
  <si>
    <t>951 0102 8810011 121 210</t>
  </si>
  <si>
    <t>Заработная плата</t>
  </si>
  <si>
    <t>951 0102 8810011 121 211</t>
  </si>
  <si>
    <t>Начисления на выплаты по оплате труда</t>
  </si>
  <si>
    <t>951 0102 8810011 121 213</t>
  </si>
  <si>
    <t>951 0102 8810011 122 000</t>
  </si>
  <si>
    <t>951 0102 8810011 122 200</t>
  </si>
  <si>
    <t>951 0102 8810011 122 210</t>
  </si>
  <si>
    <t>Прочие выплаты</t>
  </si>
  <si>
    <t>951 0102 8810011 122 212</t>
  </si>
  <si>
    <t>951 0102 8810011 122 213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</si>
  <si>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</si>
  <si>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</si>
  <si>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951 0104 0120000 000 000</t>
  </si>
  <si>
    <t>Центральный аппарат</t>
  </si>
  <si>
    <t>951 0104 0120011 000 000</t>
  </si>
  <si>
    <t>951 0104 0120011 100 000</t>
  </si>
  <si>
    <t>951 0104 0120011 120 000</t>
  </si>
  <si>
    <t>Выполнение фукций органами местного самоуправления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</si>
  <si>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</si>
  <si>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</si>
  <si>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</si>
  <si>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</si>
  <si>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</si>
  <si>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</si>
  <si>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</si>
  <si>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</si>
  <si>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</si>
  <si>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951 0104 0120011 122 213</t>
  </si>
  <si>
    <t>Закупка товаров, работ и услуг для государственных (муниципальных) нужд</t>
  </si>
  <si>
    <t>951 0104 0120019 200 000</t>
  </si>
  <si>
    <t>Иные закупки товаров, работ и услуг для государственных (муниципальных) нужд</t>
  </si>
  <si>
    <t>951 0104 0120019 240 000</t>
  </si>
  <si>
    <t>Закупка товаров, работ, услуг в сфере информационно-коммуникационных технологий</t>
  </si>
  <si>
    <t>951 0104 0120019 242 000</t>
  </si>
  <si>
    <t>Расходы</t>
  </si>
  <si>
    <t>951 0104 0120019 242 200</t>
  </si>
  <si>
    <t>Оплата работ .услуг</t>
  </si>
  <si>
    <t>951 0104 0120019 242 220</t>
  </si>
  <si>
    <t>Услуги связи</t>
  </si>
  <si>
    <t>951 0104 0120019 242 221</t>
  </si>
  <si>
    <t>951 0104 0120019 244 000</t>
  </si>
  <si>
    <t>951 0104 0120019 244 200</t>
  </si>
  <si>
    <t>951 0104 0120019 244 220</t>
  </si>
  <si>
    <t>951 0104 0120019 244 221</t>
  </si>
  <si>
    <t>Прочие работы, услуги</t>
  </si>
  <si>
    <t>951 0104 0120019 242 226</t>
  </si>
  <si>
    <t>951 0104 0120019 244 226</t>
  </si>
  <si>
    <t>Поступления нефинансовых активов</t>
  </si>
  <si>
    <t>951 0104 0120019 244 300</t>
  </si>
  <si>
    <t>Увеличение стоимости материальных запасов</t>
  </si>
  <si>
    <t>951 0104 0120019 244 340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</si>
  <si>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</si>
  <si>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951 0104 0128501 000 000 </t>
  </si>
  <si>
    <t>Межбюджетные трансферты</t>
  </si>
  <si>
    <t>951 0104 0128501 500 000</t>
  </si>
  <si>
    <t>951 0104 0128501 540 000</t>
  </si>
  <si>
    <t>Перечисления другим бюджетам бюджетной системы Российской Федерации</t>
  </si>
  <si>
    <t>951 0104 0128501 540 251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</si>
  <si>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</si>
  <si>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951 0104 9997239 000 000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</si>
  <si>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2.2, 2.4, 2.7, 2.9, 3.2, 4.1, 4.4, 5.1, 5.2, 6.2, 6.3, 6.4, 7.1, 7.2, 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правонарушениях"в рамках непрограммных расходов государственных органов</t>
  </si>
  <si>
    <t>951 0104 9997293 200 000</t>
  </si>
  <si>
    <t>951 0104 9997293 240 000</t>
  </si>
  <si>
    <t>Прочая закупка товаров, работ, услуг для государственных (муниципальных) нужд</t>
  </si>
  <si>
    <t>951 0104 9997293 244 000</t>
  </si>
  <si>
    <t>951 0104 9997293 244 300</t>
  </si>
  <si>
    <t>951 0104 9997293 244 340</t>
  </si>
  <si>
    <t>Резервные фонды</t>
  </si>
  <si>
    <t>951 0111 0000000 000 000</t>
  </si>
  <si>
    <t>951 0111 9919030 000 000</t>
  </si>
  <si>
    <t>Резервные фонды местных администраций</t>
  </si>
  <si>
    <t>Иные бюджетные ассигнования</t>
  </si>
  <si>
    <t>951 0111 9919030 800 000</t>
  </si>
  <si>
    <t>Резервные средства</t>
  </si>
  <si>
    <t>951 0111 9919030 870 000</t>
  </si>
  <si>
    <t>951 0111 9919030 870 200</t>
  </si>
  <si>
    <t>Прочие расходы</t>
  </si>
  <si>
    <t>951 0111 9919030 870 290</t>
  </si>
  <si>
    <t>Другие общегосударственные расходы</t>
  </si>
  <si>
    <t>951 0113 0000000 000 000</t>
  </si>
  <si>
    <t>951 0113 0129999 851 200</t>
  </si>
  <si>
    <t>951 0113 0129999 851 290</t>
  </si>
  <si>
    <t>951 0113 0129999 852 200</t>
  </si>
  <si>
    <t>951 0113 0129999 852 290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</si>
  <si>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</si>
  <si>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</si>
  <si>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</si>
  <si>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</si>
  <si>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</si>
  <si>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951 0203 9995118 000 000 </t>
  </si>
  <si>
    <t>Осуществление первичного воинского учета на территориях, где отсутствуют военные комиссариаты</t>
  </si>
  <si>
    <t xml:space="preserve">951 0203 9995118 100 000 </t>
  </si>
  <si>
    <t xml:space="preserve">951 0203 9995118 120 000 </t>
  </si>
  <si>
    <t>Фонды оплаты труда и страховые взносы</t>
  </si>
  <si>
    <t xml:space="preserve">951 0203 9995118 121 000 </t>
  </si>
  <si>
    <t xml:space="preserve">951 0203 9995118 121 200 </t>
  </si>
  <si>
    <t>951 0203 9995118 121 210</t>
  </si>
  <si>
    <t>951 0203 9995118 121 211</t>
  </si>
  <si>
    <t>951 0203 9995118 121 213</t>
  </si>
  <si>
    <t>951 0203 9995118 200 000</t>
  </si>
  <si>
    <t>951 0203 9995118 240 000</t>
  </si>
  <si>
    <t>Прочая закупка товаров, работ и услуг для государственных (муниципальных) нужд</t>
  </si>
  <si>
    <t>951 0203 9995118 244 000</t>
  </si>
  <si>
    <t>951 0203 9995118 244 300</t>
  </si>
  <si>
    <t>951 0203 9995118 244 340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</si>
  <si>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</si>
  <si>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</si>
  <si>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</si>
  <si>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</si>
  <si>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>Муниципальная программа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</si>
  <si>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951 0309 0300000 000 000</t>
  </si>
  <si>
    <t>Подпрограмма "Пожарная безопасность"</t>
  </si>
  <si>
    <t>951 0309 0312002 200 000</t>
  </si>
  <si>
    <t>951 0309 0312002 240 000</t>
  </si>
  <si>
    <t>Оплата работ, услуг</t>
  </si>
  <si>
    <t>951 0309 0312002 244 220</t>
  </si>
  <si>
    <t>951 0309 0312002 244 226</t>
  </si>
  <si>
    <t>Подпрограмма "Защита от чрезвычайных ситуаций"</t>
  </si>
  <si>
    <t>951 0309 0322003 000 000</t>
  </si>
  <si>
    <t>951 0309 0322003 200 000</t>
  </si>
  <si>
    <t>951 0309 0322003 240 000</t>
  </si>
  <si>
    <t>951 0309 0322003 244 220</t>
  </si>
  <si>
    <t>951 0309 0322003 244 226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</si>
  <si>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</si>
  <si>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951 0309 0328501 000 000</t>
  </si>
  <si>
    <t>951 0309 0328501 500 000</t>
  </si>
  <si>
    <t>951 0309 0328501 540 000</t>
  </si>
  <si>
    <t>951 0309 0328501 540 200</t>
  </si>
  <si>
    <t>Безвозмездные перечисления бюджетам</t>
  </si>
  <si>
    <t>951 0309 0328501 540 250</t>
  </si>
  <si>
    <t>951 0309 0328501 540 251</t>
  </si>
  <si>
    <t>Подпрограмма "Обеспечение безопасности на водных объектах</t>
  </si>
  <si>
    <t>951 0309 0330000 000 000</t>
  </si>
  <si>
    <t>951 0309 0332006 000 000</t>
  </si>
  <si>
    <t xml:space="preserve">951 0309 0332006 244 000 </t>
  </si>
  <si>
    <t>951 0309 0332006 244 340</t>
  </si>
  <si>
    <t>Муниципальная программа Углеродовского городского поселения"Развитие транспортной системы"</t>
  </si>
  <si>
    <t>951 0400 0000000 000 000</t>
  </si>
  <si>
    <t>Дорожное хозяйство (дорожные фонды)</t>
  </si>
  <si>
    <t>951 0409 0000000 000 000</t>
  </si>
  <si>
    <t>Подпрограмма "Развитие транспортной инфраструктуры Углеродовского городского поселения"</t>
  </si>
  <si>
    <t>951 0409 0410000 000 000</t>
  </si>
  <si>
    <t>951 0409 0412007 200 000</t>
  </si>
  <si>
    <t>951 0409 0412007 240 000</t>
  </si>
  <si>
    <t>951 0409 0412007 244 000</t>
  </si>
  <si>
    <t>951 0409 0412007 244 200</t>
  </si>
  <si>
    <t>951 0409 0412007 244 220</t>
  </si>
  <si>
    <t>Работы, услуги по содержанию имущества</t>
  </si>
  <si>
    <t>951 0409 0412007 244 225</t>
  </si>
  <si>
    <t>Областная долгосрочная целевая программа "Развитие сети автомобильных дорог общего пользования в Ростовской области на 2015-2020 годы"</t>
  </si>
  <si>
    <t>951 0409 0417351 000 000</t>
  </si>
  <si>
    <t>951 0409 0417351 200 000</t>
  </si>
  <si>
    <t>951 0409 0417351 240 000</t>
  </si>
  <si>
    <t>951 0409 0417351 244 000</t>
  </si>
  <si>
    <t>951 0409 0417351 244 200</t>
  </si>
  <si>
    <t>951 0409 0417351 244 220</t>
  </si>
  <si>
    <t>951 0409 0417351 244 225</t>
  </si>
  <si>
    <t>Софинансирование за счёт межбюджетных трансфертов из бюджета района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</t>
  </si>
  <si>
    <t>951 0409 0418505 000 000</t>
  </si>
  <si>
    <t>951 0409 0418505 200 000</t>
  </si>
  <si>
    <t>951 0409 0418505 240 000</t>
  </si>
  <si>
    <t>951 0409 0418505 244 000</t>
  </si>
  <si>
    <t>951 0409 0418505 244 200</t>
  </si>
  <si>
    <t>951 0409 0418505 244 220</t>
  </si>
  <si>
    <t>951 0409 0418505 244 225</t>
  </si>
  <si>
    <t>Софинансирование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</t>
  </si>
  <si>
    <t>951 0409 0412020 000 000</t>
  </si>
  <si>
    <t>951 0409 0412020 200 000</t>
  </si>
  <si>
    <t>951 0409 0412020 240 000</t>
  </si>
  <si>
    <t>951 0409 0412020 244 000</t>
  </si>
  <si>
    <t>951 0409 0412020 244 200</t>
  </si>
  <si>
    <t>951 0409 0412020 244 220</t>
  </si>
  <si>
    <t>951 0409 0412020 244 225</t>
  </si>
  <si>
    <t>Подпрограмма "Повышение безопасности дорожного движения на территории Углеродовского городского поселения"</t>
  </si>
  <si>
    <t>951 0409 0422008 000 000</t>
  </si>
  <si>
    <t>951 0409 0422008 200 000</t>
  </si>
  <si>
    <t>951 0409 0422008 240 000</t>
  </si>
  <si>
    <t>951 0409 0422008 244 000</t>
  </si>
  <si>
    <t>951 0409 0422008 244 200</t>
  </si>
  <si>
    <t>951 0409 0422008 244 220</t>
  </si>
  <si>
    <t>951 0409 0422008 244 225</t>
  </si>
  <si>
    <t xml:space="preserve">Муниципальная  программа Углеродовского городского поселения «Благоустройство территории и жилищно-коммунального  хозяйство </t>
  </si>
  <si>
    <t>951 0500 0000000 000 000</t>
  </si>
  <si>
    <t>Подпрограмма "Жилищно-коммунальное хозяйство"</t>
  </si>
  <si>
    <t>951 0502 0000000 000 000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</si>
  <si>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</si>
  <si>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951 0502 0530000 000 000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</si>
  <si>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</si>
  <si>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951 0502 0537366 000 000</t>
  </si>
  <si>
    <t>951 0502 0537366 800 000</t>
  </si>
  <si>
    <t>Субсидии юридическим лицам (кроме государственных (муниципальтных) учреждений) и физическим лицам - производителям товаров, работ, услуг</t>
  </si>
  <si>
    <t>951 0502 0537366 810 000</t>
  </si>
  <si>
    <t>951 0502 0537366 810 200</t>
  </si>
  <si>
    <t>Безвозмездные перечисления организациям</t>
  </si>
  <si>
    <t>951 0502 0537366 810 240</t>
  </si>
  <si>
    <t>Безвозмездные перечисления организациям, за исключением государственных и муниципальных организаций</t>
  </si>
  <si>
    <t>951 0502 0537366 810 242</t>
  </si>
  <si>
    <t>951 0502 0538503 000 000</t>
  </si>
  <si>
    <t>951 0502 0538503 800 000</t>
  </si>
  <si>
    <t>951 0502 0538503 810 000</t>
  </si>
  <si>
    <t>951 0502 0538503 810 240</t>
  </si>
  <si>
    <t>951 0502 0538503 810 242</t>
  </si>
  <si>
    <t>Софинансирование расходов на возмещение предприятием жилищно-коммунального хозяйства части платы за жилое помещение муниципальной программы Углеродовского городского поселения "Благоустройство территории и жилищно-коммунальное хозяйство"</t>
  </si>
  <si>
    <t>951 0502 0522015 000 000</t>
  </si>
  <si>
    <t>951 0502 0522015 800 000</t>
  </si>
  <si>
    <t>951 0502 0522015 810 000</t>
  </si>
  <si>
    <t>951 0502 0522015 810 240</t>
  </si>
  <si>
    <t>951 0502 0522015 810 242</t>
  </si>
  <si>
    <t>Погашение кредиторской задолженности по расходам на возмещение предприятиям жилищно-коммунального хозяйства части платы за жилое помещение</t>
  </si>
  <si>
    <t>951 0502 9999041 810 242</t>
  </si>
  <si>
    <t>951 0502 9997107 810 242</t>
  </si>
  <si>
    <t>Погашение кредиторской задолженности по приобретению основных средств</t>
  </si>
  <si>
    <t>Благоустройство</t>
  </si>
  <si>
    <t>951 0503 0000000 000 000</t>
  </si>
  <si>
    <t>Подпрограмма "Содержание уличного освещения Углеродовского городского поселения"</t>
  </si>
  <si>
    <t>951 0503 0512012 000 000</t>
  </si>
  <si>
    <t>951 0503 0512012 200 000</t>
  </si>
  <si>
    <t>951 0503 0512012 240 000</t>
  </si>
  <si>
    <t>951 0503 0512012 244 000</t>
  </si>
  <si>
    <t>951 0503 0512012 244 200</t>
  </si>
  <si>
    <t>Оплата работ и услуг</t>
  </si>
  <si>
    <t>951 0503 0512012 244 220</t>
  </si>
  <si>
    <t>Коммунальные услуги</t>
  </si>
  <si>
    <t>951 0503 0512012 244 223</t>
  </si>
  <si>
    <t>Подпрограмма "Благоусройство территории Углеродовского городского поселения"</t>
  </si>
  <si>
    <t>951 0503 0522014 000 000</t>
  </si>
  <si>
    <t>951 0503 0522014 200 000</t>
  </si>
  <si>
    <t>951 0503 0522014 240 000</t>
  </si>
  <si>
    <t>951 0503 0522014 244 000</t>
  </si>
  <si>
    <t>951 0503 0522014 244 200</t>
  </si>
  <si>
    <t>951 0503 0522014 244 220</t>
  </si>
  <si>
    <t>951 0503 0522014 244 225</t>
  </si>
  <si>
    <t>Целевые программы муниципальных образований</t>
  </si>
  <si>
    <t>951 0801 0000000 000 000</t>
  </si>
  <si>
    <t xml:space="preserve"> Муниципальная  программа Углеродовского городского поселения "Развитие культуры,физической культуры и спорта"</t>
  </si>
  <si>
    <t>Подпрограмма "Развитие культуры""</t>
  </si>
  <si>
    <t>951 0801 0210059 000 000</t>
  </si>
  <si>
    <t>Культура, кинемотография</t>
  </si>
  <si>
    <t>951 0800 0000000 000 000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</si>
  <si>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</si>
  <si>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</si>
  <si>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951 0801 0210059 611 000</t>
  </si>
  <si>
    <t>951 0801 0210059 611 200</t>
  </si>
  <si>
    <t>951 0801 0210059 611 240</t>
  </si>
  <si>
    <t>Безвозмездные перечисления государственным и муниципальным организациям</t>
  </si>
  <si>
    <t>951 0801 0210059 611 241</t>
  </si>
  <si>
    <t>Физическая культура и спорт</t>
  </si>
  <si>
    <t>951 1100 0000000 000 000</t>
  </si>
  <si>
    <t>Массовый спорт</t>
  </si>
  <si>
    <t>951 1102 0000000 000 000</t>
  </si>
  <si>
    <t>Подпрограмма"Развитие физической культуры и спорта Углеродовского городского поселения"</t>
  </si>
  <si>
    <t>951 1102 0222016 000 000</t>
  </si>
  <si>
    <t>951 1102 0222016 200 000</t>
  </si>
  <si>
    <t>951 1102 0222016 240 000</t>
  </si>
  <si>
    <t>951 1102 0222016 244 000</t>
  </si>
  <si>
    <t>951 1102 0222016 244 300</t>
  </si>
  <si>
    <t>951 1102 0222016 244 340</t>
  </si>
  <si>
    <t>Результат исполнения бюджета (дефицит/профицит)</t>
  </si>
  <si>
    <t>x</t>
  </si>
  <si>
    <t>Х</t>
  </si>
  <si>
    <t xml:space="preserve"> </t>
  </si>
  <si>
    <t xml:space="preserve">                                  3. Источники финансирования дефицита бюджета</t>
  </si>
  <si>
    <t xml:space="preserve">Код источника 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</si>
  <si>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</si>
  <si>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</si>
  <si>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</si>
  <si>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</si>
  <si>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</si>
  <si>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</si>
  <si>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-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</si>
  <si>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</si>
  <si>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</si>
  <si>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</si>
  <si>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</si>
  <si>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</si>
  <si>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</si>
  <si>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</si>
  <si>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</si>
  <si>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</si>
  <si>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</si>
  <si>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</si>
  <si>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</si>
  <si>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</si>
  <si>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</si>
  <si>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</si>
  <si>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</si>
  <si>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</si>
  <si>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</si>
  <si>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</si>
  <si>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</si>
  <si>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</si>
  <si>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</si>
  <si>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</si>
  <si>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</si>
  <si>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</si>
  <si>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</si>
  <si>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>Руководитель                                           _________________________                       Е.П.Буравикова</t>
  </si>
  <si>
    <t>Начальник экономической службы   _______________           Л.Н.Школьникова</t>
  </si>
  <si>
    <t xml:space="preserve">                                                                           </t>
  </si>
  <si>
    <t>Главный бухгалтер ________________ Н.В.Дьякова</t>
  </si>
  <si>
    <t>"12"апреля 2014г.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</si>
</sst>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р_."/>
  </numFmts>
  <fonts count="16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  <font>
      <sz val="18"/>
      <name val="Arial"/>
      <family val="2"/>
    </font>
    <font>
      <b/>
      <sz val="10"/>
      <name val="Arial"/>
      <family val="2"/>
    </font>
    <font>
      <sz val="1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2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166" fontId="7" fillId="0" borderId="17" xfId="0" applyNumberFormat="1" applyFont="1" applyBorder="1" applyAlignment="1">
      <alignment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5" fontId="5" fillId="0" borderId="20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/>
    </xf>
    <xf numFmtId="166" fontId="7" fillId="0" borderId="21" xfId="0" applyNumberFormat="1" applyFont="1" applyBorder="1" applyAlignment="1">
      <alignment/>
    </xf>
    <xf numFmtId="164" fontId="8" fillId="0" borderId="0" xfId="0" applyFont="1" applyBorder="1" applyAlignment="1">
      <alignment/>
    </xf>
    <xf numFmtId="164" fontId="9" fillId="0" borderId="0" xfId="0" applyFont="1" applyAlignment="1">
      <alignment horizontal="left"/>
    </xf>
    <xf numFmtId="165" fontId="9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9" fillId="0" borderId="8" xfId="0" applyFont="1" applyBorder="1" applyAlignment="1">
      <alignment horizontal="center"/>
    </xf>
    <xf numFmtId="165" fontId="9" fillId="0" borderId="9" xfId="0" applyNumberFormat="1" applyFont="1" applyBorder="1" applyAlignment="1">
      <alignment horizontal="center" vertical="center"/>
    </xf>
    <xf numFmtId="164" fontId="9" fillId="0" borderId="7" xfId="0" applyFont="1" applyBorder="1" applyAlignment="1">
      <alignment/>
    </xf>
    <xf numFmtId="164" fontId="9" fillId="0" borderId="7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4" fontId="9" fillId="0" borderId="22" xfId="0" applyFont="1" applyBorder="1" applyAlignment="1">
      <alignment horizontal="center" vertical="center"/>
    </xf>
    <xf numFmtId="164" fontId="9" fillId="0" borderId="23" xfId="0" applyFont="1" applyBorder="1" applyAlignment="1">
      <alignment horizontal="center" vertical="center"/>
    </xf>
    <xf numFmtId="164" fontId="9" fillId="0" borderId="24" xfId="0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4" fontId="10" fillId="0" borderId="11" xfId="0" applyFont="1" applyBorder="1" applyAlignment="1">
      <alignment/>
    </xf>
    <xf numFmtId="165" fontId="5" fillId="0" borderId="26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6" fontId="6" fillId="0" borderId="22" xfId="0" applyNumberFormat="1" applyFont="1" applyBorder="1" applyAlignment="1">
      <alignment/>
    </xf>
    <xf numFmtId="166" fontId="6" fillId="0" borderId="17" xfId="0" applyNumberFormat="1" applyFont="1" applyBorder="1" applyAlignment="1">
      <alignment/>
    </xf>
    <xf numFmtId="164" fontId="0" fillId="0" borderId="0" xfId="0" applyBorder="1" applyAlignment="1">
      <alignment/>
    </xf>
    <xf numFmtId="165" fontId="5" fillId="0" borderId="26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/>
    </xf>
    <xf numFmtId="164" fontId="10" fillId="0" borderId="16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1" fillId="0" borderId="11" xfId="0" applyFont="1" applyBorder="1" applyAlignment="1">
      <alignment wrapText="1"/>
    </xf>
    <xf numFmtId="164" fontId="11" fillId="0" borderId="27" xfId="0" applyFont="1" applyBorder="1" applyAlignment="1">
      <alignment wrapText="1"/>
    </xf>
    <xf numFmtId="164" fontId="11" fillId="0" borderId="0" xfId="0" applyFont="1" applyAlignment="1">
      <alignment wrapText="1"/>
    </xf>
    <xf numFmtId="164" fontId="10" fillId="0" borderId="11" xfId="0" applyFont="1" applyBorder="1" applyAlignment="1">
      <alignment horizontal="left" vertical="center" wrapText="1"/>
    </xf>
    <xf numFmtId="166" fontId="12" fillId="0" borderId="10" xfId="0" applyNumberFormat="1" applyFont="1" applyBorder="1" applyAlignment="1">
      <alignment/>
    </xf>
    <xf numFmtId="164" fontId="10" fillId="0" borderId="11" xfId="0" applyFont="1" applyBorder="1" applyAlignment="1">
      <alignment wrapText="1"/>
    </xf>
    <xf numFmtId="164" fontId="10" fillId="0" borderId="28" xfId="0" applyFont="1" applyBorder="1" applyAlignment="1">
      <alignment horizontal="left" vertical="center" wrapText="1"/>
    </xf>
    <xf numFmtId="164" fontId="11" fillId="0" borderId="29" xfId="0" applyFont="1" applyBorder="1" applyAlignment="1">
      <alignment wrapText="1"/>
    </xf>
    <xf numFmtId="164" fontId="11" fillId="0" borderId="30" xfId="0" applyFont="1" applyBorder="1" applyAlignment="1">
      <alignment wrapText="1"/>
    </xf>
    <xf numFmtId="164" fontId="10" fillId="0" borderId="16" xfId="0" applyFont="1" applyBorder="1" applyAlignment="1">
      <alignment horizontal="left" vertical="center" wrapText="1"/>
    </xf>
    <xf numFmtId="164" fontId="10" fillId="0" borderId="10" xfId="0" applyFont="1" applyBorder="1" applyAlignment="1">
      <alignment wrapText="1"/>
    </xf>
    <xf numFmtId="165" fontId="5" fillId="0" borderId="31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/>
    </xf>
    <xf numFmtId="164" fontId="10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5" fontId="5" fillId="0" borderId="32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/>
    </xf>
    <xf numFmtId="166" fontId="6" fillId="0" borderId="33" xfId="0" applyNumberFormat="1" applyFont="1" applyBorder="1" applyAlignment="1">
      <alignment/>
    </xf>
    <xf numFmtId="164" fontId="5" fillId="2" borderId="20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/>
    </xf>
    <xf numFmtId="166" fontId="13" fillId="2" borderId="13" xfId="0" applyNumberFormat="1" applyFont="1" applyFill="1" applyBorder="1" applyAlignment="1">
      <alignment/>
    </xf>
    <xf numFmtId="166" fontId="14" fillId="2" borderId="21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34" xfId="0" applyNumberFormat="1" applyFont="1" applyBorder="1" applyAlignment="1">
      <alignment horizontal="center" vertical="center"/>
    </xf>
    <xf numFmtId="164" fontId="2" fillId="0" borderId="34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13" xfId="0" applyNumberFormat="1" applyFont="1" applyBorder="1" applyAlignment="1">
      <alignment/>
    </xf>
    <xf numFmtId="166" fontId="13" fillId="0" borderId="13" xfId="0" applyNumberFormat="1" applyFont="1" applyBorder="1" applyAlignment="1">
      <alignment horizontal="right"/>
    </xf>
    <xf numFmtId="166" fontId="13" fillId="0" borderId="13" xfId="0" applyNumberFormat="1" applyFont="1" applyBorder="1" applyAlignment="1">
      <alignment horizontal="center"/>
    </xf>
    <xf numFmtId="164" fontId="5" fillId="0" borderId="16" xfId="0" applyFont="1" applyBorder="1" applyAlignment="1">
      <alignment vertical="center" wrapText="1"/>
    </xf>
    <xf numFmtId="165" fontId="13" fillId="0" borderId="10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6" fontId="13" fillId="0" borderId="10" xfId="0" applyNumberFormat="1" applyFont="1" applyBorder="1" applyAlignment="1">
      <alignment horizontal="right"/>
    </xf>
    <xf numFmtId="167" fontId="13" fillId="0" borderId="14" xfId="0" applyNumberFormat="1" applyFont="1" applyBorder="1" applyAlignment="1">
      <alignment horizontal="center"/>
    </xf>
    <xf numFmtId="164" fontId="5" fillId="0" borderId="11" xfId="0" applyFont="1" applyBorder="1" applyAlignment="1">
      <alignment vertical="top" wrapText="1"/>
    </xf>
    <xf numFmtId="166" fontId="7" fillId="0" borderId="10" xfId="0" applyNumberFormat="1" applyFont="1" applyBorder="1" applyAlignment="1">
      <alignment horizontal="right"/>
    </xf>
    <xf numFmtId="166" fontId="15" fillId="0" borderId="17" xfId="0" applyNumberFormat="1" applyFont="1" applyBorder="1" applyAlignment="1">
      <alignment horizontal="right" shrinkToFit="1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center"/>
    </xf>
    <xf numFmtId="164" fontId="5" fillId="0" borderId="16" xfId="0" applyFont="1" applyBorder="1" applyAlignment="1">
      <alignment vertical="top" wrapText="1"/>
    </xf>
    <xf numFmtId="165" fontId="5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64" fontId="6" fillId="0" borderId="0" xfId="0" applyFont="1" applyBorder="1" applyAlignment="1">
      <alignment horizontal="left" vertical="top" wrapText="1"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4" fontId="12" fillId="0" borderId="0" xfId="0" applyFont="1" applyAlignment="1">
      <alignment horizontal="left"/>
    </xf>
    <xf numFmtId="165" fontId="12" fillId="0" borderId="0" xfId="0" applyNumberFormat="1" applyFont="1" applyBorder="1" applyAlignment="1">
      <alignment horizontal="center" wrapText="1"/>
    </xf>
    <xf numFmtId="165" fontId="12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showGridLines="0" tabSelected="1" view="pageBreakPreview" zoomScale="70" zoomScaleSheetLayoutView="70" workbookViewId="0" topLeftCell="A69">
      <selection activeCell="G74" sqref="G74"/>
    </sheetView>
  </sheetViews>
  <sheetFormatPr defaultColWidth="9.00390625" defaultRowHeight="12.75"/>
  <cols>
    <col min="1" max="1" width="67.75390625" style="1" customWidth="1"/>
    <col min="2" max="2" width="6.00390625" style="1" customWidth="1"/>
    <col min="3" max="3" width="43.00390625" style="1" customWidth="1"/>
    <col min="4" max="4" width="23.00390625" style="2" customWidth="1"/>
    <col min="5" max="5" width="24.50390625" style="2" customWidth="1"/>
    <col min="6" max="6" width="24.5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6" ht="10.5" customHeight="1">
      <c r="A1"/>
      <c r="B1"/>
      <c r="C1"/>
      <c r="D1" s="4"/>
      <c r="E1" s="4"/>
      <c r="F1" s="4"/>
    </row>
    <row r="2" spans="1:4" ht="9.75" customHeight="1">
      <c r="A2"/>
      <c r="B2"/>
      <c r="C2"/>
      <c r="D2" s="3"/>
    </row>
    <row r="3" spans="1:4" ht="10.5" customHeight="1">
      <c r="A3"/>
      <c r="B3"/>
      <c r="C3"/>
      <c r="D3" s="3"/>
    </row>
    <row r="4" spans="1:4" ht="11.25" customHeight="1">
      <c r="A4"/>
      <c r="B4"/>
      <c r="C4"/>
      <c r="D4" s="3"/>
    </row>
    <row r="5" spans="1:4" ht="10.5" customHeight="1">
      <c r="A5"/>
      <c r="B5"/>
      <c r="C5"/>
      <c r="D5" s="3"/>
    </row>
    <row r="6" spans="1:6" ht="17.25" customHeight="1">
      <c r="A6" s="5" t="s">
        <v>0</v>
      </c>
      <c r="B6" s="5"/>
      <c r="C6" s="5"/>
      <c r="D6" s="5"/>
      <c r="E6" s="5"/>
      <c r="F6" s="6" t="s">
        <v>1</v>
      </c>
    </row>
    <row r="7" spans="1:6" ht="15" customHeight="1">
      <c r="A7"/>
      <c r="C7"/>
      <c r="D7" s="7" t="s">
        <v>2</v>
      </c>
      <c r="E7" s="7"/>
      <c r="F7" s="8" t="s">
        <v>3</v>
      </c>
    </row>
    <row r="8" spans="1:6" ht="15.75" customHeight="1">
      <c r="A8" s="9"/>
      <c r="B8" s="9"/>
      <c r="C8" s="7" t="s">
        <v>4</v>
      </c>
      <c r="D8" s="7"/>
      <c r="E8" s="9" t="s">
        <v>5</v>
      </c>
      <c r="F8" s="10" t="s">
        <v>6</v>
      </c>
    </row>
    <row r="9" spans="1:6" ht="15.75" customHeight="1">
      <c r="A9" s="11" t="s">
        <v>7</v>
      </c>
      <c r="E9" s="2" t="s">
        <v>8</v>
      </c>
      <c r="F9" s="12" t="s">
        <v>9</v>
      </c>
    </row>
    <row r="10" spans="1: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</row>
    <row r="11" spans="1: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</row>
    <row r="12" spans="1:6" ht="13.5" customHeight="1">
      <c r="A12" s="13" t="s">
        <v>16</v>
      </c>
      <c r="F12" s="10"/>
    </row>
    <row r="13" spans="1:6" ht="17.25" customHeight="1">
      <c r="A13" s="11" t="s">
        <v>17</v>
      </c>
      <c r="F13" s="16" t="s">
        <v>18</v>
      </c>
    </row>
    <row r="14" spans="1:6" ht="13.5" customHeight="1">
      <c r="A14"/>
      <c r="B14" s="17"/>
      <c r="C14" s="17" t="s">
        <v>19</v>
      </c>
      <c r="F14" s="18"/>
    </row>
    <row r="15" spans="1:6" ht="5.25" customHeight="1">
      <c r="A15" s="19"/>
      <c r="B15" s="19"/>
      <c r="C15" s="20"/>
      <c r="D15" s="21"/>
      <c r="E15" s="21"/>
      <c r="F15" s="22"/>
    </row>
    <row r="16" spans="1: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</row>
    <row r="17" spans="1: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</row>
    <row r="18" spans="1: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</row>
    <row r="19" spans="1: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</row>
    <row r="20" spans="1:6" ht="29.25" customHeight="1">
      <c r="A20" s="32" t="s">
        <v>35</v>
      </c>
      <c r="B20" s="33" t="s">
        <v>36</v>
      </c>
      <c r="C20" s="34" t="s">
        <v>37</v>
      </c>
      <c r="D20" s="35">
        <f>D22+D69</f>
        <v>9270850</v>
      </c>
      <c r="E20" s="35">
        <f>E22+E69</f>
        <v>3350280.7</v>
      </c>
      <c r="F20" s="36">
        <f>D20-E20</f>
        <v>5920569.3</v>
      </c>
    </row>
    <row r="21" spans="1:6" ht="15.75" customHeight="1">
      <c r="A21" s="32" t="s">
        <v>38</v>
      </c>
      <c r="B21" s="37" t="s">
        <v>36</v>
      </c>
      <c r="C21" s="38"/>
      <c r="D21" s="39"/>
      <c r="E21" s="39"/>
      <c r="F21" s="40"/>
    </row>
    <row r="22" spans="1:6" ht="21.75" customHeight="1">
      <c r="A22" s="41" t="s">
        <v>39</v>
      </c>
      <c r="B22" s="37" t="s">
        <v>36</v>
      </c>
      <c r="C22" s="42" t="s">
        <v>40</v>
      </c>
      <c r="D22" s="39">
        <f>D23+D34+D42+D53+D50+D29+D68</f>
        <v>1999500</v>
      </c>
      <c r="E22" s="39">
        <f>E23+E34+E42+E53+E50+E29+E66+E41</f>
        <v>283330.7</v>
      </c>
      <c r="F22" s="40">
        <f aca="true" t="shared" si="0" ref="F22:F25">D22-E22</f>
        <v>1716169.3</v>
      </c>
    </row>
    <row r="23" spans="1:6" ht="21" customHeight="1">
      <c r="A23" s="41" t="s">
        <v>41</v>
      </c>
      <c r="B23" s="37" t="s">
        <v>36</v>
      </c>
      <c r="C23" s="42" t="s">
        <v>42</v>
      </c>
      <c r="D23" s="43">
        <f>D24+D26</f>
        <v>235300</v>
      </c>
      <c r="E23" s="44">
        <f>E24</f>
        <v>56982.01</v>
      </c>
      <c r="F23" s="40">
        <f t="shared" si="0"/>
        <v>178317.99</v>
      </c>
    </row>
    <row r="24" spans="1:6" ht="19.5" customHeight="1">
      <c r="A24" s="41" t="s">
        <v>43</v>
      </c>
      <c r="B24" s="37" t="s">
        <v>36</v>
      </c>
      <c r="C24" s="42" t="s">
        <v>44</v>
      </c>
      <c r="D24" s="43">
        <f>D25</f>
        <v>234600</v>
      </c>
      <c r="E24" s="44">
        <f>E25+E26</f>
        <v>56982.01</v>
      </c>
      <c r="F24" s="40">
        <f t="shared" si="0"/>
        <v>177617.99</v>
      </c>
    </row>
    <row r="25" spans="1:6" ht="127.5" customHeight="1">
      <c r="A25" s="41" t="s">
        <v>45</v>
      </c>
      <c r="B25" s="37" t="s">
        <v>36</v>
      </c>
      <c r="C25" s="42" t="s">
        <v>46</v>
      </c>
      <c r="D25" s="43">
        <v>234600</v>
      </c>
      <c r="E25" s="44">
        <v>56962</v>
      </c>
      <c r="F25" s="40">
        <f t="shared" si="0"/>
        <v>177638</v>
      </c>
    </row>
    <row r="26" spans="1:6" ht="81.75" customHeight="1">
      <c r="A26" s="41" t="s">
        <v>47</v>
      </c>
      <c r="B26" s="37" t="s">
        <v>36</v>
      </c>
      <c r="C26" s="42" t="s">
        <v>48</v>
      </c>
      <c r="D26" s="43">
        <v>700</v>
      </c>
      <c r="E26" s="44">
        <v>20.01</v>
      </c>
      <c r="F26" s="40">
        <v>699.99</v>
      </c>
    </row>
    <row r="27" spans="1:6" ht="61.5" customHeight="1" hidden="1">
      <c r="A27" s="41" t="s">
        <v>49</v>
      </c>
      <c r="B27" s="37" t="s">
        <v>36</v>
      </c>
      <c r="C27" s="42" t="s">
        <v>50</v>
      </c>
      <c r="D27" s="43">
        <v>0</v>
      </c>
      <c r="E27" s="44">
        <v>117</v>
      </c>
      <c r="F27" s="40">
        <f aca="true" t="shared" si="1" ref="F27:F39">D27-E27</f>
        <v>-117</v>
      </c>
    </row>
    <row r="28" spans="1:6" ht="61.5" customHeight="1">
      <c r="A28" s="41" t="s">
        <v>51</v>
      </c>
      <c r="B28" s="37" t="s">
        <v>36</v>
      </c>
      <c r="C28" s="42" t="s">
        <v>52</v>
      </c>
      <c r="D28" s="43">
        <f>D30+D31+D32+D33</f>
        <v>585500</v>
      </c>
      <c r="E28" s="44">
        <f>E30+E31+E32+E33</f>
        <v>112534.56</v>
      </c>
      <c r="F28" s="40">
        <f t="shared" si="1"/>
        <v>472965.44</v>
      </c>
    </row>
    <row r="29" spans="1:6" ht="61.5" customHeight="1">
      <c r="A29" s="41" t="s">
        <v>53</v>
      </c>
      <c r="B29" s="37" t="s">
        <v>36</v>
      </c>
      <c r="C29" s="42" t="s">
        <v>54</v>
      </c>
      <c r="D29" s="43">
        <f>D28</f>
        <v>585500</v>
      </c>
      <c r="E29" s="44">
        <f>E28</f>
        <v>112534.56</v>
      </c>
      <c r="F29" s="40">
        <f t="shared" si="1"/>
        <v>472965.44</v>
      </c>
    </row>
    <row r="30" spans="1:6" ht="111.75" customHeight="1">
      <c r="A30" s="41" t="s">
        <v>55</v>
      </c>
      <c r="B30" s="37" t="s">
        <v>36</v>
      </c>
      <c r="C30" s="42" t="s">
        <v>56</v>
      </c>
      <c r="D30" s="43">
        <v>214300</v>
      </c>
      <c r="E30" s="44">
        <v>44533.84</v>
      </c>
      <c r="F30" s="40">
        <f t="shared" si="1"/>
        <v>169766.16</v>
      </c>
    </row>
    <row r="31" spans="1:6" ht="130.5" customHeight="1">
      <c r="A31" s="41" t="s">
        <v>57</v>
      </c>
      <c r="B31" s="37" t="s">
        <v>36</v>
      </c>
      <c r="C31" s="42" t="s">
        <v>58</v>
      </c>
      <c r="D31" s="43">
        <v>4400</v>
      </c>
      <c r="E31" s="44">
        <v>707.81</v>
      </c>
      <c r="F31" s="40">
        <f t="shared" si="1"/>
        <v>3692.19</v>
      </c>
    </row>
    <row r="32" spans="1:6" ht="118.5" customHeight="1">
      <c r="A32" s="41" t="s">
        <v>59</v>
      </c>
      <c r="B32" s="37" t="s">
        <v>36</v>
      </c>
      <c r="C32" s="42" t="s">
        <v>60</v>
      </c>
      <c r="D32" s="43">
        <v>347000</v>
      </c>
      <c r="E32" s="44">
        <v>67291.09</v>
      </c>
      <c r="F32" s="40">
        <f t="shared" si="1"/>
        <v>279708.91000000003</v>
      </c>
    </row>
    <row r="33" spans="1:6" ht="124.5" customHeight="1">
      <c r="A33" s="41" t="s">
        <v>59</v>
      </c>
      <c r="B33" s="37" t="s">
        <v>36</v>
      </c>
      <c r="C33" s="42" t="s">
        <v>61</v>
      </c>
      <c r="D33" s="43">
        <v>19800</v>
      </c>
      <c r="E33" s="44">
        <v>1.82</v>
      </c>
      <c r="F33" s="40">
        <f t="shared" si="1"/>
        <v>19798.18</v>
      </c>
    </row>
    <row r="34" spans="1:6" ht="23.25">
      <c r="A34" s="41" t="s">
        <v>62</v>
      </c>
      <c r="B34" s="37" t="s">
        <v>36</v>
      </c>
      <c r="C34" s="42" t="s">
        <v>63</v>
      </c>
      <c r="D34" s="43">
        <f>D36+D38</f>
        <v>34500</v>
      </c>
      <c r="E34" s="44">
        <f>E38+E36</f>
        <v>0</v>
      </c>
      <c r="F34" s="40">
        <f t="shared" si="1"/>
        <v>34500</v>
      </c>
    </row>
    <row r="35" spans="1:6" ht="43.5" customHeight="1">
      <c r="A35" s="45" t="s">
        <v>64</v>
      </c>
      <c r="B35" s="37" t="s">
        <v>36</v>
      </c>
      <c r="C35" s="42" t="s">
        <v>65</v>
      </c>
      <c r="D35" s="43">
        <f>D36+D38</f>
        <v>34500</v>
      </c>
      <c r="E35" s="44">
        <f>E36+E38</f>
        <v>0</v>
      </c>
      <c r="F35" s="40">
        <f t="shared" si="1"/>
        <v>34500</v>
      </c>
    </row>
    <row r="36" spans="1:6" ht="60.75" customHeight="1">
      <c r="A36" s="45" t="s">
        <v>66</v>
      </c>
      <c r="B36" s="37" t="s">
        <v>36</v>
      </c>
      <c r="C36" s="42" t="s">
        <v>67</v>
      </c>
      <c r="D36" s="43">
        <v>4500</v>
      </c>
      <c r="E36" s="44">
        <f>E37</f>
        <v>0</v>
      </c>
      <c r="F36" s="40">
        <f t="shared" si="1"/>
        <v>4500</v>
      </c>
    </row>
    <row r="37" spans="1:6" ht="75.75" customHeight="1">
      <c r="A37" s="45" t="s">
        <v>68</v>
      </c>
      <c r="B37" s="37" t="s">
        <v>36</v>
      </c>
      <c r="C37" s="42" t="s">
        <v>69</v>
      </c>
      <c r="D37" s="43">
        <f>D36</f>
        <v>4500</v>
      </c>
      <c r="E37" s="44">
        <v>0</v>
      </c>
      <c r="F37" s="40">
        <f t="shared" si="1"/>
        <v>4500</v>
      </c>
    </row>
    <row r="38" spans="1:6" ht="80.25" customHeight="1">
      <c r="A38" s="45" t="s">
        <v>70</v>
      </c>
      <c r="B38" s="37" t="s">
        <v>36</v>
      </c>
      <c r="C38" s="42" t="s">
        <v>71</v>
      </c>
      <c r="D38" s="43">
        <f>D39</f>
        <v>30000</v>
      </c>
      <c r="E38" s="44">
        <f>E39</f>
        <v>0</v>
      </c>
      <c r="F38" s="40">
        <f t="shared" si="1"/>
        <v>30000</v>
      </c>
    </row>
    <row r="39" spans="1:6" ht="69.75" customHeight="1">
      <c r="A39" s="45" t="s">
        <v>70</v>
      </c>
      <c r="B39" s="37" t="s">
        <v>36</v>
      </c>
      <c r="C39" s="42" t="s">
        <v>72</v>
      </c>
      <c r="D39" s="43">
        <v>30000</v>
      </c>
      <c r="E39" s="44">
        <v>0</v>
      </c>
      <c r="F39" s="40">
        <f t="shared" si="1"/>
        <v>30000</v>
      </c>
    </row>
    <row r="40" spans="1:6" ht="37.5" customHeight="1">
      <c r="A40" s="45" t="s">
        <v>73</v>
      </c>
      <c r="B40" s="37" t="s">
        <v>36</v>
      </c>
      <c r="C40" s="42" t="s">
        <v>74</v>
      </c>
      <c r="D40" s="43">
        <f>D41</f>
        <v>0</v>
      </c>
      <c r="E40" s="44">
        <f>E41</f>
        <v>1400</v>
      </c>
      <c r="F40" s="40">
        <f>F41</f>
        <v>-1400</v>
      </c>
    </row>
    <row r="41" spans="1:6" ht="39.75" customHeight="1">
      <c r="A41" s="45" t="s">
        <v>73</v>
      </c>
      <c r="B41" s="37" t="s">
        <v>36</v>
      </c>
      <c r="C41" s="42" t="s">
        <v>75</v>
      </c>
      <c r="D41" s="43">
        <v>0</v>
      </c>
      <c r="E41" s="44">
        <v>1400</v>
      </c>
      <c r="F41" s="40">
        <f aca="true" t="shared" si="2" ref="F41:F50">D41-E41</f>
        <v>-1400</v>
      </c>
    </row>
    <row r="42" spans="1:6" ht="23.25">
      <c r="A42" s="45" t="s">
        <v>76</v>
      </c>
      <c r="B42" s="37" t="s">
        <v>36</v>
      </c>
      <c r="C42" s="42" t="s">
        <v>77</v>
      </c>
      <c r="D42" s="43">
        <f>D43+D45</f>
        <v>1002600</v>
      </c>
      <c r="E42" s="44">
        <f>E43+E45</f>
        <v>104951.46</v>
      </c>
      <c r="F42" s="40">
        <f t="shared" si="2"/>
        <v>897648.54</v>
      </c>
    </row>
    <row r="43" spans="1:6" ht="23.25">
      <c r="A43" s="45" t="s">
        <v>78</v>
      </c>
      <c r="B43" s="37" t="s">
        <v>36</v>
      </c>
      <c r="C43" s="42" t="s">
        <v>79</v>
      </c>
      <c r="D43" s="43">
        <f>D44</f>
        <v>170700</v>
      </c>
      <c r="E43" s="44">
        <f>E44</f>
        <v>-559.76</v>
      </c>
      <c r="F43" s="40">
        <f t="shared" si="2"/>
        <v>171259.76</v>
      </c>
    </row>
    <row r="44" spans="1:6" ht="72">
      <c r="A44" s="45" t="s">
        <v>80</v>
      </c>
      <c r="B44" s="37" t="s">
        <v>36</v>
      </c>
      <c r="C44" s="42" t="s">
        <v>81</v>
      </c>
      <c r="D44" s="43">
        <v>170700</v>
      </c>
      <c r="E44" s="44">
        <v>-559.76</v>
      </c>
      <c r="F44" s="40">
        <f t="shared" si="2"/>
        <v>171259.76</v>
      </c>
    </row>
    <row r="45" spans="1:6" ht="46.5" customHeight="1">
      <c r="A45" s="45" t="s">
        <v>82</v>
      </c>
      <c r="B45" s="37" t="s">
        <v>36</v>
      </c>
      <c r="C45" s="42" t="s">
        <v>83</v>
      </c>
      <c r="D45" s="43">
        <f>D46+D48</f>
        <v>831900</v>
      </c>
      <c r="E45" s="44">
        <f>E46+E48</f>
        <v>105511.22</v>
      </c>
      <c r="F45" s="40">
        <f t="shared" si="2"/>
        <v>726388.78</v>
      </c>
    </row>
    <row r="46" spans="1:6" ht="93.75" customHeight="1">
      <c r="A46" s="45" t="s">
        <v>84</v>
      </c>
      <c r="B46" s="37" t="s">
        <v>36</v>
      </c>
      <c r="C46" s="42" t="s">
        <v>85</v>
      </c>
      <c r="D46" s="43">
        <f>D47</f>
        <v>629400</v>
      </c>
      <c r="E46" s="44">
        <f>E47</f>
        <v>41693.23</v>
      </c>
      <c r="F46" s="40">
        <f t="shared" si="2"/>
        <v>587706.77</v>
      </c>
    </row>
    <row r="47" spans="1:6" ht="123.75" customHeight="1">
      <c r="A47" s="45" t="s">
        <v>86</v>
      </c>
      <c r="B47" s="37" t="s">
        <v>36</v>
      </c>
      <c r="C47" s="42" t="s">
        <v>87</v>
      </c>
      <c r="D47" s="43">
        <v>629400</v>
      </c>
      <c r="E47" s="44">
        <v>41693.23</v>
      </c>
      <c r="F47" s="40">
        <f t="shared" si="2"/>
        <v>587706.77</v>
      </c>
    </row>
    <row r="48" spans="1:6" ht="126" customHeight="1">
      <c r="A48" s="45" t="s">
        <v>88</v>
      </c>
      <c r="B48" s="37" t="s">
        <v>36</v>
      </c>
      <c r="C48" s="42" t="s">
        <v>89</v>
      </c>
      <c r="D48" s="43">
        <f>D49</f>
        <v>202500</v>
      </c>
      <c r="E48" s="44">
        <f>E49</f>
        <v>63817.99</v>
      </c>
      <c r="F48" s="40">
        <f t="shared" si="2"/>
        <v>138682.01</v>
      </c>
    </row>
    <row r="49" spans="1:6" ht="112.5" customHeight="1">
      <c r="A49" s="45" t="s">
        <v>90</v>
      </c>
      <c r="B49" s="37" t="s">
        <v>36</v>
      </c>
      <c r="C49" s="42" t="s">
        <v>91</v>
      </c>
      <c r="D49" s="39">
        <v>202500</v>
      </c>
      <c r="E49" s="39">
        <v>63817.99</v>
      </c>
      <c r="F49" s="40">
        <f t="shared" si="2"/>
        <v>138682.01</v>
      </c>
    </row>
    <row r="50" spans="1:6" ht="49.5" customHeight="1">
      <c r="A50" s="45" t="s">
        <v>92</v>
      </c>
      <c r="B50" s="37" t="s">
        <v>36</v>
      </c>
      <c r="C50" s="42" t="s">
        <v>93</v>
      </c>
      <c r="D50" s="39">
        <f aca="true" t="shared" si="3" ref="D50:D51">D51</f>
        <v>11200</v>
      </c>
      <c r="E50" s="39">
        <f aca="true" t="shared" si="4" ref="E50:E51">E51</f>
        <v>200</v>
      </c>
      <c r="F50" s="40">
        <f t="shared" si="2"/>
        <v>11000</v>
      </c>
    </row>
    <row r="51" spans="1:6" ht="99" customHeight="1">
      <c r="A51" s="45" t="s">
        <v>94</v>
      </c>
      <c r="B51" s="37" t="s">
        <v>36</v>
      </c>
      <c r="C51" s="42" t="s">
        <v>95</v>
      </c>
      <c r="D51" s="39">
        <f t="shared" si="3"/>
        <v>11200</v>
      </c>
      <c r="E51" s="39">
        <f t="shared" si="4"/>
        <v>200</v>
      </c>
      <c r="F51" s="40">
        <f>D52-E52</f>
        <v>11000</v>
      </c>
    </row>
    <row r="52" spans="1:6" ht="117.75" customHeight="1">
      <c r="A52" s="45" t="s">
        <v>96</v>
      </c>
      <c r="B52" s="37" t="s">
        <v>36</v>
      </c>
      <c r="C52" s="42" t="s">
        <v>97</v>
      </c>
      <c r="D52" s="39">
        <v>11200</v>
      </c>
      <c r="E52" s="39">
        <v>200</v>
      </c>
      <c r="F52" s="40">
        <f aca="true" t="shared" si="5" ref="F52:F66">D52-E52</f>
        <v>11000</v>
      </c>
    </row>
    <row r="53" spans="1:6" ht="54">
      <c r="A53" s="45" t="s">
        <v>98</v>
      </c>
      <c r="B53" s="37" t="s">
        <v>36</v>
      </c>
      <c r="C53" s="42" t="s">
        <v>99</v>
      </c>
      <c r="D53" s="39">
        <f aca="true" t="shared" si="6" ref="D53:D54">D54</f>
        <v>119900</v>
      </c>
      <c r="E53" s="39">
        <f aca="true" t="shared" si="7" ref="E53:E54">E54</f>
        <v>2062.67</v>
      </c>
      <c r="F53" s="40">
        <f t="shared" si="5"/>
        <v>117837.33</v>
      </c>
    </row>
    <row r="54" spans="1:6" ht="126">
      <c r="A54" s="45" t="s">
        <v>100</v>
      </c>
      <c r="B54" s="37" t="s">
        <v>36</v>
      </c>
      <c r="C54" s="42" t="s">
        <v>101</v>
      </c>
      <c r="D54" s="39">
        <f t="shared" si="6"/>
        <v>119900</v>
      </c>
      <c r="E54" s="39">
        <f t="shared" si="7"/>
        <v>2062.67</v>
      </c>
      <c r="F54" s="40">
        <f t="shared" si="5"/>
        <v>117837.33</v>
      </c>
    </row>
    <row r="55" spans="1:6" ht="158.25" customHeight="1">
      <c r="A55" s="45" t="s">
        <v>102</v>
      </c>
      <c r="B55" s="37" t="s">
        <v>36</v>
      </c>
      <c r="C55" s="42" t="s">
        <v>103</v>
      </c>
      <c r="D55" s="39">
        <f>D63</f>
        <v>119900</v>
      </c>
      <c r="E55" s="39">
        <f>E63</f>
        <v>2062.67</v>
      </c>
      <c r="F55" s="40">
        <f t="shared" si="5"/>
        <v>117837.33</v>
      </c>
    </row>
    <row r="56" spans="1:6" ht="15.75" customHeight="1" hidden="1">
      <c r="A56" s="46" t="s">
        <v>104</v>
      </c>
      <c r="B56" s="37" t="s">
        <v>36</v>
      </c>
      <c r="C56" s="42" t="s">
        <v>105</v>
      </c>
      <c r="D56" s="39">
        <v>83700</v>
      </c>
      <c r="E56" s="39">
        <v>64934.76</v>
      </c>
      <c r="F56" s="40">
        <f t="shared" si="5"/>
        <v>18765.239999999998</v>
      </c>
    </row>
    <row r="57" spans="1:6" ht="9" customHeight="1" hidden="1">
      <c r="A57" s="45" t="s">
        <v>106</v>
      </c>
      <c r="B57" s="37" t="s">
        <v>36</v>
      </c>
      <c r="C57" s="42" t="s">
        <v>107</v>
      </c>
      <c r="D57" s="39">
        <f aca="true" t="shared" si="8" ref="D57:D59">D58</f>
        <v>0</v>
      </c>
      <c r="E57" s="39">
        <f aca="true" t="shared" si="9" ref="E57:E59">E58</f>
        <v>0</v>
      </c>
      <c r="F57" s="40">
        <f t="shared" si="5"/>
        <v>0</v>
      </c>
    </row>
    <row r="58" spans="1:6" ht="12" customHeight="1" hidden="1">
      <c r="A58" s="45" t="s">
        <v>108</v>
      </c>
      <c r="B58" s="37" t="s">
        <v>36</v>
      </c>
      <c r="C58" s="42" t="s">
        <v>109</v>
      </c>
      <c r="D58" s="39">
        <f t="shared" si="8"/>
        <v>0</v>
      </c>
      <c r="E58" s="39">
        <f t="shared" si="9"/>
        <v>0</v>
      </c>
      <c r="F58" s="40">
        <f t="shared" si="5"/>
        <v>0</v>
      </c>
    </row>
    <row r="59" spans="1:6" ht="11.25" customHeight="1" hidden="1">
      <c r="A59" s="47" t="s">
        <v>110</v>
      </c>
      <c r="B59" s="37" t="s">
        <v>36</v>
      </c>
      <c r="C59" s="42" t="s">
        <v>111</v>
      </c>
      <c r="D59" s="39">
        <f t="shared" si="8"/>
        <v>0</v>
      </c>
      <c r="E59" s="39">
        <f t="shared" si="9"/>
        <v>0</v>
      </c>
      <c r="F59" s="40">
        <f t="shared" si="5"/>
        <v>0</v>
      </c>
    </row>
    <row r="60" spans="1:6" ht="11.25" customHeight="1" hidden="1">
      <c r="A60" s="47" t="s">
        <v>112</v>
      </c>
      <c r="B60" s="37" t="s">
        <v>36</v>
      </c>
      <c r="C60" s="42" t="s">
        <v>113</v>
      </c>
      <c r="D60" s="39"/>
      <c r="E60" s="39"/>
      <c r="F60" s="40">
        <f t="shared" si="5"/>
        <v>0</v>
      </c>
    </row>
    <row r="61" spans="1:6" ht="26.25" customHeight="1" hidden="1">
      <c r="A61" s="45" t="s">
        <v>98</v>
      </c>
      <c r="B61" s="37" t="s">
        <v>36</v>
      </c>
      <c r="C61" s="42" t="s">
        <v>114</v>
      </c>
      <c r="D61" s="39"/>
      <c r="E61" s="39">
        <f aca="true" t="shared" si="10" ref="E61:E62">E62</f>
        <v>2062.67</v>
      </c>
      <c r="F61" s="40">
        <f t="shared" si="5"/>
        <v>-2062.67</v>
      </c>
    </row>
    <row r="62" spans="1:6" ht="12.75" customHeight="1" hidden="1">
      <c r="A62" s="45" t="s">
        <v>115</v>
      </c>
      <c r="B62" s="37" t="s">
        <v>36</v>
      </c>
      <c r="C62" s="42" t="s">
        <v>116</v>
      </c>
      <c r="D62" s="39">
        <v>0</v>
      </c>
      <c r="E62" s="39">
        <f t="shared" si="10"/>
        <v>2062.67</v>
      </c>
      <c r="F62" s="40">
        <f t="shared" si="5"/>
        <v>-2062.67</v>
      </c>
    </row>
    <row r="63" spans="1:6" ht="93" customHeight="1">
      <c r="A63" s="45" t="s">
        <v>102</v>
      </c>
      <c r="B63" s="37" t="s">
        <v>36</v>
      </c>
      <c r="C63" s="42" t="s">
        <v>117</v>
      </c>
      <c r="D63" s="39">
        <v>119900</v>
      </c>
      <c r="E63" s="39">
        <v>2062.67</v>
      </c>
      <c r="F63" s="40">
        <f t="shared" si="5"/>
        <v>117837.33</v>
      </c>
    </row>
    <row r="64" spans="1:6" ht="36" customHeight="1">
      <c r="A64" s="45" t="s">
        <v>118</v>
      </c>
      <c r="B64" s="37" t="s">
        <v>36</v>
      </c>
      <c r="C64" s="42" t="s">
        <v>119</v>
      </c>
      <c r="D64" s="39">
        <f>D68+D66</f>
        <v>10500</v>
      </c>
      <c r="E64" s="39">
        <f>E68+E66</f>
        <v>5200</v>
      </c>
      <c r="F64" s="40">
        <f t="shared" si="5"/>
        <v>5300</v>
      </c>
    </row>
    <row r="65" spans="1:6" ht="84.75" customHeight="1">
      <c r="A65" s="45" t="s">
        <v>120</v>
      </c>
      <c r="B65" s="37" t="s">
        <v>36</v>
      </c>
      <c r="C65" s="42" t="s">
        <v>121</v>
      </c>
      <c r="D65" s="39">
        <f>D66</f>
        <v>0</v>
      </c>
      <c r="E65" s="39">
        <f>E66</f>
        <v>5200</v>
      </c>
      <c r="F65" s="40">
        <f t="shared" si="5"/>
        <v>-5200</v>
      </c>
    </row>
    <row r="66" spans="1:6" ht="93" customHeight="1">
      <c r="A66" s="45" t="s">
        <v>122</v>
      </c>
      <c r="B66" s="37" t="s">
        <v>36</v>
      </c>
      <c r="C66" s="42" t="s">
        <v>123</v>
      </c>
      <c r="D66" s="39">
        <v>0</v>
      </c>
      <c r="E66" s="39">
        <v>5200</v>
      </c>
      <c r="F66" s="40">
        <f t="shared" si="5"/>
        <v>-5200</v>
      </c>
    </row>
    <row r="67" spans="1:6" ht="76.5" customHeight="1">
      <c r="A67" s="47" t="s">
        <v>124</v>
      </c>
      <c r="B67" s="37" t="s">
        <v>36</v>
      </c>
      <c r="C67" s="42" t="s">
        <v>125</v>
      </c>
      <c r="D67" s="39">
        <f>D68</f>
        <v>10500</v>
      </c>
      <c r="E67" s="39">
        <v>0</v>
      </c>
      <c r="F67" s="40">
        <v>10500</v>
      </c>
    </row>
    <row r="68" spans="1:6" ht="77.25" customHeight="1">
      <c r="A68" s="47" t="s">
        <v>126</v>
      </c>
      <c r="B68" s="37" t="s">
        <v>36</v>
      </c>
      <c r="C68" s="42" t="s">
        <v>127</v>
      </c>
      <c r="D68" s="39">
        <v>10500</v>
      </c>
      <c r="E68" s="39">
        <v>0</v>
      </c>
      <c r="F68" s="40">
        <v>10500</v>
      </c>
    </row>
    <row r="69" spans="1:6" ht="23.25">
      <c r="A69" s="45" t="s">
        <v>128</v>
      </c>
      <c r="B69" s="37" t="s">
        <v>36</v>
      </c>
      <c r="C69" s="42" t="s">
        <v>129</v>
      </c>
      <c r="D69" s="39">
        <f>D70</f>
        <v>7271350</v>
      </c>
      <c r="E69" s="39">
        <f>E70</f>
        <v>3066950</v>
      </c>
      <c r="F69" s="40">
        <f aca="true" t="shared" si="11" ref="F69:F81">D69-E69</f>
        <v>4204400</v>
      </c>
    </row>
    <row r="70" spans="1:6" ht="70.5" customHeight="1">
      <c r="A70" s="45" t="s">
        <v>130</v>
      </c>
      <c r="B70" s="37" t="s">
        <v>36</v>
      </c>
      <c r="C70" s="42" t="s">
        <v>131</v>
      </c>
      <c r="D70" s="39">
        <f>D71+D74+D79</f>
        <v>7271350</v>
      </c>
      <c r="E70" s="39">
        <f>E71+E74+E79</f>
        <v>3066950</v>
      </c>
      <c r="F70" s="40">
        <f t="shared" si="11"/>
        <v>4204400</v>
      </c>
    </row>
    <row r="71" spans="1:6" ht="41.25" customHeight="1">
      <c r="A71" s="45" t="s">
        <v>132</v>
      </c>
      <c r="B71" s="37" t="s">
        <v>36</v>
      </c>
      <c r="C71" s="42" t="s">
        <v>133</v>
      </c>
      <c r="D71" s="39">
        <f aca="true" t="shared" si="12" ref="D71:D72">D72</f>
        <v>5404100</v>
      </c>
      <c r="E71" s="39">
        <f aca="true" t="shared" si="13" ref="E71:E72">E72</f>
        <v>1621200</v>
      </c>
      <c r="F71" s="40">
        <f t="shared" si="11"/>
        <v>3782900</v>
      </c>
    </row>
    <row r="72" spans="1:6" ht="45" customHeight="1">
      <c r="A72" s="45" t="s">
        <v>134</v>
      </c>
      <c r="B72" s="37" t="s">
        <v>36</v>
      </c>
      <c r="C72" s="42" t="s">
        <v>135</v>
      </c>
      <c r="D72" s="39">
        <f t="shared" si="12"/>
        <v>5404100</v>
      </c>
      <c r="E72" s="39">
        <f t="shared" si="13"/>
        <v>1621200</v>
      </c>
      <c r="F72" s="40">
        <f t="shared" si="11"/>
        <v>3782900</v>
      </c>
    </row>
    <row r="73" spans="1:6" ht="36">
      <c r="A73" s="45" t="s">
        <v>136</v>
      </c>
      <c r="B73" s="37" t="s">
        <v>36</v>
      </c>
      <c r="C73" s="42" t="s">
        <v>137</v>
      </c>
      <c r="D73" s="39">
        <v>5404100</v>
      </c>
      <c r="E73" s="39">
        <v>1621200</v>
      </c>
      <c r="F73" s="40">
        <f t="shared" si="11"/>
        <v>3782900</v>
      </c>
    </row>
    <row r="74" spans="1:6" ht="73.5" customHeight="1">
      <c r="A74" s="45" t="s">
        <v>138</v>
      </c>
      <c r="B74" s="37" t="s">
        <v>36</v>
      </c>
      <c r="C74" s="42" t="s">
        <v>139</v>
      </c>
      <c r="D74" s="39">
        <f>D76+D78</f>
        <v>154600</v>
      </c>
      <c r="E74" s="39">
        <f>E75+E78</f>
        <v>154400</v>
      </c>
      <c r="F74" s="40">
        <f t="shared" si="11"/>
        <v>200</v>
      </c>
    </row>
    <row r="75" spans="1:6" ht="78" customHeight="1">
      <c r="A75" s="45" t="s">
        <v>140</v>
      </c>
      <c r="B75" s="37" t="s">
        <v>36</v>
      </c>
      <c r="C75" s="42" t="s">
        <v>141</v>
      </c>
      <c r="D75" s="39">
        <f>D76</f>
        <v>154400</v>
      </c>
      <c r="E75" s="39">
        <f>E76</f>
        <v>154400</v>
      </c>
      <c r="F75" s="40">
        <f t="shared" si="11"/>
        <v>0</v>
      </c>
    </row>
    <row r="76" spans="1:6" ht="60.75" customHeight="1">
      <c r="A76" s="45" t="s">
        <v>142</v>
      </c>
      <c r="B76" s="37" t="s">
        <v>36</v>
      </c>
      <c r="C76" s="42" t="s">
        <v>143</v>
      </c>
      <c r="D76" s="39">
        <v>154400</v>
      </c>
      <c r="E76" s="39">
        <v>154400</v>
      </c>
      <c r="F76" s="40">
        <f t="shared" si="11"/>
        <v>0</v>
      </c>
    </row>
    <row r="77" spans="1:6" ht="60" customHeight="1">
      <c r="A77" s="45" t="s">
        <v>144</v>
      </c>
      <c r="B77" s="37" t="s">
        <v>36</v>
      </c>
      <c r="C77" s="42" t="s">
        <v>145</v>
      </c>
      <c r="D77" s="39">
        <v>200</v>
      </c>
      <c r="E77" s="39">
        <f>E78</f>
        <v>0</v>
      </c>
      <c r="F77" s="40">
        <f t="shared" si="11"/>
        <v>200</v>
      </c>
    </row>
    <row r="78" spans="1:6" ht="70.5" customHeight="1">
      <c r="A78" s="45" t="s">
        <v>144</v>
      </c>
      <c r="B78" s="37" t="s">
        <v>36</v>
      </c>
      <c r="C78" s="42" t="s">
        <v>146</v>
      </c>
      <c r="D78" s="39">
        <v>200</v>
      </c>
      <c r="E78" s="39">
        <v>0</v>
      </c>
      <c r="F78" s="40">
        <f t="shared" si="11"/>
        <v>200</v>
      </c>
    </row>
    <row r="79" spans="1:6" ht="36.75" customHeight="1">
      <c r="A79" s="45" t="s">
        <v>147</v>
      </c>
      <c r="B79" s="37" t="s">
        <v>36</v>
      </c>
      <c r="C79" s="42" t="s">
        <v>148</v>
      </c>
      <c r="D79" s="39">
        <f aca="true" t="shared" si="14" ref="D79:D80">D80</f>
        <v>1712650</v>
      </c>
      <c r="E79" s="39">
        <f aca="true" t="shared" si="15" ref="E79:E80">E80</f>
        <v>1291350</v>
      </c>
      <c r="F79" s="40">
        <f t="shared" si="11"/>
        <v>421300</v>
      </c>
    </row>
    <row r="80" spans="1:6" ht="36.75" customHeight="1">
      <c r="A80" s="45" t="s">
        <v>149</v>
      </c>
      <c r="B80" s="37" t="s">
        <v>36</v>
      </c>
      <c r="C80" s="42" t="s">
        <v>150</v>
      </c>
      <c r="D80" s="39">
        <f t="shared" si="14"/>
        <v>1712650</v>
      </c>
      <c r="E80" s="39">
        <f t="shared" si="15"/>
        <v>1291350</v>
      </c>
      <c r="F80" s="40">
        <f t="shared" si="11"/>
        <v>421300</v>
      </c>
    </row>
    <row r="81" spans="1:6" ht="63.75" customHeight="1">
      <c r="A81" s="45" t="s">
        <v>151</v>
      </c>
      <c r="B81" s="48" t="s">
        <v>36</v>
      </c>
      <c r="C81" s="49" t="s">
        <v>152</v>
      </c>
      <c r="D81" s="50">
        <v>1712650</v>
      </c>
      <c r="E81" s="50">
        <v>1291350</v>
      </c>
      <c r="F81" s="51">
        <f t="shared" si="11"/>
        <v>421300</v>
      </c>
    </row>
    <row r="82" ht="28.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22.5" customHeight="1"/>
    <row r="94" ht="12.75" customHeight="1"/>
    <row r="95" ht="12.75" customHeight="1"/>
    <row r="96" ht="12.75" customHeight="1"/>
    <row r="97" ht="12.75" customHeight="1"/>
    <row r="98" ht="22.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23.25" customHeight="1"/>
    <row r="120" ht="9.75" customHeight="1"/>
    <row r="121" ht="12.75" customHeight="1"/>
  </sheetData>
  <sheetProtection selectLockedCells="1" selectUnlockedCells="1"/>
  <mergeCells count="5">
    <mergeCell ref="D1:F1"/>
    <mergeCell ref="A6:E6"/>
    <mergeCell ref="D7:E7"/>
    <mergeCell ref="C8:D8"/>
    <mergeCell ref="A11:D11"/>
  </mergeCells>
  <printOptions/>
  <pageMargins left="0.19652777777777777" right="0.19652777777777777" top="0.39375" bottom="0.39375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8"/>
  <sheetViews>
    <sheetView showGridLines="0" view="pageBreakPreview" zoomScale="80" zoomScaleSheetLayoutView="80" workbookViewId="0" topLeftCell="A151">
      <selection activeCell="A80" sqref="A80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52" t="s">
        <v>153</v>
      </c>
      <c r="C1" s="53"/>
      <c r="E1" s="54" t="s">
        <v>154</v>
      </c>
      <c r="F1" s="54"/>
    </row>
    <row r="2" spans="1:6" ht="9" customHeight="1">
      <c r="A2" s="55"/>
      <c r="B2" s="55"/>
      <c r="C2" s="56"/>
      <c r="D2" s="57"/>
      <c r="E2" s="57"/>
      <c r="F2" s="57"/>
    </row>
    <row r="3" spans="1:6" ht="12.75">
      <c r="A3" s="58"/>
      <c r="B3" s="58" t="s">
        <v>20</v>
      </c>
      <c r="C3" s="58" t="s">
        <v>155</v>
      </c>
      <c r="D3" s="59" t="s">
        <v>156</v>
      </c>
      <c r="E3" s="60"/>
      <c r="F3" s="61" t="s">
        <v>157</v>
      </c>
    </row>
    <row r="4" spans="1:6" ht="12.75">
      <c r="A4" s="58" t="s">
        <v>24</v>
      </c>
      <c r="B4" s="58" t="s">
        <v>25</v>
      </c>
      <c r="C4" s="62" t="s">
        <v>158</v>
      </c>
      <c r="D4" s="59" t="s">
        <v>27</v>
      </c>
      <c r="E4" s="62" t="s">
        <v>28</v>
      </c>
      <c r="F4" s="59" t="s">
        <v>29</v>
      </c>
    </row>
    <row r="5" spans="1:6" ht="11.25" customHeight="1">
      <c r="A5" s="58"/>
      <c r="B5" s="58" t="s">
        <v>30</v>
      </c>
      <c r="C5" s="58" t="s">
        <v>31</v>
      </c>
      <c r="D5" s="59" t="s">
        <v>29</v>
      </c>
      <c r="E5" s="59"/>
      <c r="F5" s="59"/>
    </row>
    <row r="6" spans="1:6" ht="12.75">
      <c r="A6" s="63">
        <v>1</v>
      </c>
      <c r="B6" s="64">
        <v>2</v>
      </c>
      <c r="C6" s="65">
        <v>3</v>
      </c>
      <c r="D6" s="66" t="s">
        <v>32</v>
      </c>
      <c r="E6" s="66" t="s">
        <v>33</v>
      </c>
      <c r="F6" s="67" t="s">
        <v>34</v>
      </c>
    </row>
    <row r="7" spans="1:8" ht="20.25">
      <c r="A7" s="68" t="s">
        <v>159</v>
      </c>
      <c r="B7" s="69"/>
      <c r="C7" s="70"/>
      <c r="D7" s="71">
        <f>D9+D81+D97+D119+D156+D194+D203</f>
        <v>9277250</v>
      </c>
      <c r="E7" s="71">
        <f>E9+E81+E97+E119+E156+E194+E203</f>
        <v>2949392.01</v>
      </c>
      <c r="F7" s="72">
        <f>D7-E7</f>
        <v>6327857.99</v>
      </c>
      <c r="G7" s="73"/>
      <c r="H7" s="73"/>
    </row>
    <row r="8" spans="1:8" ht="20.25">
      <c r="A8" s="68" t="s">
        <v>38</v>
      </c>
      <c r="B8" s="74"/>
      <c r="C8" s="75"/>
      <c r="D8" s="76"/>
      <c r="E8" s="76"/>
      <c r="F8" s="72"/>
      <c r="G8" s="73"/>
      <c r="H8" s="73"/>
    </row>
    <row r="9" spans="1:8" ht="20.25">
      <c r="A9" s="77" t="s">
        <v>160</v>
      </c>
      <c r="B9" s="74" t="s">
        <v>161</v>
      </c>
      <c r="C9" s="75" t="s">
        <v>162</v>
      </c>
      <c r="D9" s="76">
        <v>3858000</v>
      </c>
      <c r="E9" s="76">
        <f>E17+E25</f>
        <v>852471.68</v>
      </c>
      <c r="F9" s="72">
        <f aca="true" t="shared" si="0" ref="F9:F26">D9-E9</f>
        <v>3005528.32</v>
      </c>
      <c r="G9" s="78"/>
      <c r="H9" s="79"/>
    </row>
    <row r="10" spans="1:8" ht="48.75" customHeight="1">
      <c r="A10" s="80" t="s">
        <v>163</v>
      </c>
      <c r="B10" s="75" t="s">
        <v>161</v>
      </c>
      <c r="C10" s="75" t="s">
        <v>164</v>
      </c>
      <c r="D10" s="76">
        <f aca="true" t="shared" si="1" ref="D10:D13">D11</f>
        <v>739000</v>
      </c>
      <c r="E10" s="76">
        <f aca="true" t="shared" si="2" ref="E10:E13">E11</f>
        <v>160378.27000000002</v>
      </c>
      <c r="F10" s="72">
        <f t="shared" si="0"/>
        <v>578621.73</v>
      </c>
      <c r="G10" s="78"/>
      <c r="H10" s="79"/>
    </row>
    <row r="11" spans="1:8" ht="66" customHeight="1">
      <c r="A11" s="80" t="s">
        <v>165</v>
      </c>
      <c r="B11" s="75" t="s">
        <v>161</v>
      </c>
      <c r="C11" s="75" t="s">
        <v>166</v>
      </c>
      <c r="D11" s="76">
        <f t="shared" si="1"/>
        <v>739000</v>
      </c>
      <c r="E11" s="76">
        <f t="shared" si="2"/>
        <v>160378.27000000002</v>
      </c>
      <c r="F11" s="72">
        <f t="shared" si="0"/>
        <v>578621.73</v>
      </c>
      <c r="G11" s="78"/>
      <c r="H11" s="79"/>
    </row>
    <row r="12" spans="1:8" ht="23.25" customHeight="1">
      <c r="A12" s="81" t="s">
        <v>167</v>
      </c>
      <c r="B12" s="75" t="s">
        <v>161</v>
      </c>
      <c r="C12" s="75" t="s">
        <v>166</v>
      </c>
      <c r="D12" s="76">
        <f t="shared" si="1"/>
        <v>739000</v>
      </c>
      <c r="E12" s="76">
        <f t="shared" si="2"/>
        <v>160378.27000000002</v>
      </c>
      <c r="F12" s="72">
        <f t="shared" si="0"/>
        <v>578621.73</v>
      </c>
      <c r="G12" s="78"/>
      <c r="H12" s="79"/>
    </row>
    <row r="13" spans="1:8" ht="91.5" customHeight="1">
      <c r="A13" s="80" t="s">
        <v>168</v>
      </c>
      <c r="B13" s="75" t="s">
        <v>161</v>
      </c>
      <c r="C13" s="75" t="s">
        <v>169</v>
      </c>
      <c r="D13" s="76">
        <f t="shared" si="1"/>
        <v>739000</v>
      </c>
      <c r="E13" s="76">
        <f t="shared" si="2"/>
        <v>160378.27000000002</v>
      </c>
      <c r="F13" s="72">
        <f t="shared" si="0"/>
        <v>578621.73</v>
      </c>
      <c r="G13" s="78"/>
      <c r="H13" s="79"/>
    </row>
    <row r="14" spans="1:8" ht="31.5">
      <c r="A14" s="80" t="s">
        <v>170</v>
      </c>
      <c r="B14" s="75" t="s">
        <v>161</v>
      </c>
      <c r="C14" s="75" t="s">
        <v>171</v>
      </c>
      <c r="D14" s="76">
        <f>D15+D20</f>
        <v>739000</v>
      </c>
      <c r="E14" s="76">
        <f>E15+E20</f>
        <v>160378.27000000002</v>
      </c>
      <c r="F14" s="72">
        <f t="shared" si="0"/>
        <v>578621.73</v>
      </c>
      <c r="G14" s="78"/>
      <c r="H14" s="79"/>
    </row>
    <row r="15" spans="1:8" ht="31.5">
      <c r="A15" s="82" t="s">
        <v>172</v>
      </c>
      <c r="B15" s="74" t="s">
        <v>161</v>
      </c>
      <c r="C15" s="75" t="s">
        <v>173</v>
      </c>
      <c r="D15" s="76">
        <f aca="true" t="shared" si="3" ref="D15:D16">D16</f>
        <v>712300</v>
      </c>
      <c r="E15" s="76">
        <f aca="true" t="shared" si="4" ref="E15:E16">E16</f>
        <v>160378.27000000002</v>
      </c>
      <c r="F15" s="72">
        <f t="shared" si="0"/>
        <v>551921.73</v>
      </c>
      <c r="G15" s="78"/>
      <c r="H15" s="79"/>
    </row>
    <row r="16" spans="1:8" ht="20.25">
      <c r="A16" s="68" t="s">
        <v>174</v>
      </c>
      <c r="B16" s="74" t="s">
        <v>161</v>
      </c>
      <c r="C16" s="75" t="s">
        <v>175</v>
      </c>
      <c r="D16" s="76">
        <f t="shared" si="3"/>
        <v>712300</v>
      </c>
      <c r="E16" s="76">
        <f t="shared" si="4"/>
        <v>160378.27000000002</v>
      </c>
      <c r="F16" s="72">
        <f t="shared" si="0"/>
        <v>551921.73</v>
      </c>
      <c r="G16" s="78"/>
      <c r="H16" s="79"/>
    </row>
    <row r="17" spans="1:8" ht="20.25">
      <c r="A17" s="68" t="s">
        <v>176</v>
      </c>
      <c r="B17" s="74" t="s">
        <v>161</v>
      </c>
      <c r="C17" s="75" t="s">
        <v>177</v>
      </c>
      <c r="D17" s="76">
        <f>D18+D19</f>
        <v>712300</v>
      </c>
      <c r="E17" s="76">
        <f>E18+E19</f>
        <v>160378.27000000002</v>
      </c>
      <c r="F17" s="72">
        <f t="shared" si="0"/>
        <v>551921.73</v>
      </c>
      <c r="G17" s="78"/>
      <c r="H17" s="79"/>
    </row>
    <row r="18" spans="1:8" ht="20.25">
      <c r="A18" s="83" t="s">
        <v>178</v>
      </c>
      <c r="B18" s="74" t="s">
        <v>161</v>
      </c>
      <c r="C18" s="75" t="s">
        <v>179</v>
      </c>
      <c r="D18" s="76">
        <v>547100</v>
      </c>
      <c r="E18" s="76">
        <v>128977.44</v>
      </c>
      <c r="F18" s="72">
        <f t="shared" si="0"/>
        <v>418122.56</v>
      </c>
      <c r="G18" s="78"/>
      <c r="H18" s="79"/>
    </row>
    <row r="19" spans="1:8" ht="20.25">
      <c r="A19" s="83" t="s">
        <v>180</v>
      </c>
      <c r="B19" s="74" t="s">
        <v>161</v>
      </c>
      <c r="C19" s="75" t="s">
        <v>181</v>
      </c>
      <c r="D19" s="76">
        <v>165200</v>
      </c>
      <c r="E19" s="76">
        <v>31400.83</v>
      </c>
      <c r="F19" s="72">
        <f t="shared" si="0"/>
        <v>133799.16999999998</v>
      </c>
      <c r="G19" s="78"/>
      <c r="H19" s="79"/>
    </row>
    <row r="20" spans="1:8" ht="31.5">
      <c r="A20" s="82" t="s">
        <v>172</v>
      </c>
      <c r="B20" s="74" t="s">
        <v>161</v>
      </c>
      <c r="C20" s="75" t="s">
        <v>182</v>
      </c>
      <c r="D20" s="76">
        <f aca="true" t="shared" si="5" ref="D20:D21">D21</f>
        <v>26700</v>
      </c>
      <c r="E20" s="76">
        <f aca="true" t="shared" si="6" ref="E20:E21">E21</f>
        <v>0</v>
      </c>
      <c r="F20" s="72">
        <f t="shared" si="0"/>
        <v>26700</v>
      </c>
      <c r="G20" s="78"/>
      <c r="H20" s="79"/>
    </row>
    <row r="21" spans="1:8" ht="20.25">
      <c r="A21" s="68" t="s">
        <v>174</v>
      </c>
      <c r="B21" s="74" t="s">
        <v>161</v>
      </c>
      <c r="C21" s="75" t="s">
        <v>183</v>
      </c>
      <c r="D21" s="76">
        <f t="shared" si="5"/>
        <v>26700</v>
      </c>
      <c r="E21" s="76">
        <f t="shared" si="6"/>
        <v>0</v>
      </c>
      <c r="F21" s="72">
        <f t="shared" si="0"/>
        <v>26700</v>
      </c>
      <c r="G21" s="78"/>
      <c r="H21" s="79"/>
    </row>
    <row r="22" spans="1:8" ht="20.25">
      <c r="A22" s="68" t="s">
        <v>176</v>
      </c>
      <c r="B22" s="74" t="s">
        <v>161</v>
      </c>
      <c r="C22" s="75" t="s">
        <v>184</v>
      </c>
      <c r="D22" s="76">
        <f>D23+D24</f>
        <v>26700</v>
      </c>
      <c r="E22" s="76">
        <f>E23+E24</f>
        <v>0</v>
      </c>
      <c r="F22" s="72">
        <f t="shared" si="0"/>
        <v>26700</v>
      </c>
      <c r="G22" s="78"/>
      <c r="H22" s="79"/>
    </row>
    <row r="23" spans="1:8" ht="20.25">
      <c r="A23" s="83" t="s">
        <v>185</v>
      </c>
      <c r="B23" s="74" t="s">
        <v>161</v>
      </c>
      <c r="C23" s="75" t="s">
        <v>186</v>
      </c>
      <c r="D23" s="76">
        <v>20500</v>
      </c>
      <c r="E23" s="76">
        <v>0</v>
      </c>
      <c r="F23" s="72">
        <f t="shared" si="0"/>
        <v>20500</v>
      </c>
      <c r="G23" s="78"/>
      <c r="H23" s="79"/>
    </row>
    <row r="24" spans="1:8" ht="26.25" customHeight="1">
      <c r="A24" s="83" t="s">
        <v>180</v>
      </c>
      <c r="B24" s="74" t="s">
        <v>161</v>
      </c>
      <c r="C24" s="75" t="s">
        <v>187</v>
      </c>
      <c r="D24" s="76">
        <v>6200</v>
      </c>
      <c r="E24" s="76">
        <v>0</v>
      </c>
      <c r="F24" s="72">
        <f t="shared" si="0"/>
        <v>6200</v>
      </c>
      <c r="G24" s="78"/>
      <c r="H24" s="79"/>
    </row>
    <row r="25" spans="1:10" ht="60">
      <c r="A25" s="83" t="s">
        <v>188</v>
      </c>
      <c r="B25" s="74" t="s">
        <v>161</v>
      </c>
      <c r="C25" s="75" t="s">
        <v>189</v>
      </c>
      <c r="D25" s="76">
        <v>3090500</v>
      </c>
      <c r="E25" s="76">
        <f>E29+E40+E61</f>
        <v>692093.41</v>
      </c>
      <c r="F25" s="72">
        <f t="shared" si="0"/>
        <v>2398406.59</v>
      </c>
      <c r="G25" s="78"/>
      <c r="H25" s="79"/>
      <c r="I25" s="73"/>
      <c r="J25" s="73"/>
    </row>
    <row r="26" spans="1:10" ht="60">
      <c r="A26" s="83" t="s">
        <v>165</v>
      </c>
      <c r="B26" s="74" t="s">
        <v>161</v>
      </c>
      <c r="C26" s="75" t="s">
        <v>190</v>
      </c>
      <c r="D26" s="76">
        <f aca="true" t="shared" si="7" ref="D26:D28">D27</f>
        <v>2635600</v>
      </c>
      <c r="E26" s="76">
        <f>E25</f>
        <v>692093.41</v>
      </c>
      <c r="F26" s="72">
        <f t="shared" si="0"/>
        <v>1943506.5899999999</v>
      </c>
      <c r="G26" s="78"/>
      <c r="H26" s="78"/>
      <c r="I26" s="79"/>
      <c r="J26" s="73"/>
    </row>
    <row r="27" spans="1:10" ht="20.25">
      <c r="A27" s="83" t="s">
        <v>191</v>
      </c>
      <c r="B27" s="74" t="s">
        <v>161</v>
      </c>
      <c r="C27" s="75" t="s">
        <v>192</v>
      </c>
      <c r="D27" s="84">
        <f t="shared" si="7"/>
        <v>2635600</v>
      </c>
      <c r="E27" s="84">
        <f aca="true" t="shared" si="8" ref="E27:E28">E28</f>
        <v>587351.11</v>
      </c>
      <c r="F27" s="84">
        <f>F30+F35+F42</f>
        <v>2048333.62</v>
      </c>
      <c r="G27" s="78"/>
      <c r="H27" s="78"/>
      <c r="I27" s="78"/>
      <c r="J27" s="73"/>
    </row>
    <row r="28" spans="1:10" ht="81.75" customHeight="1">
      <c r="A28" s="80" t="s">
        <v>168</v>
      </c>
      <c r="B28" s="74" t="s">
        <v>161</v>
      </c>
      <c r="C28" s="75" t="s">
        <v>193</v>
      </c>
      <c r="D28" s="84">
        <f t="shared" si="7"/>
        <v>2635600</v>
      </c>
      <c r="E28" s="84">
        <f t="shared" si="8"/>
        <v>587351.11</v>
      </c>
      <c r="F28" s="72">
        <f aca="true" t="shared" si="9" ref="F28:F69">D28-E28</f>
        <v>2048248.8900000001</v>
      </c>
      <c r="G28" s="78"/>
      <c r="H28" s="78"/>
      <c r="I28" s="78"/>
      <c r="J28" s="73"/>
    </row>
    <row r="29" spans="1:10" ht="31.5">
      <c r="A29" s="80" t="s">
        <v>170</v>
      </c>
      <c r="B29" s="74" t="s">
        <v>161</v>
      </c>
      <c r="C29" s="75" t="s">
        <v>194</v>
      </c>
      <c r="D29" s="84">
        <f>D30+D35</f>
        <v>2635600</v>
      </c>
      <c r="E29" s="84">
        <f>E30+E35</f>
        <v>587351.11</v>
      </c>
      <c r="F29" s="72">
        <f t="shared" si="9"/>
        <v>2048248.8900000001</v>
      </c>
      <c r="G29" s="78"/>
      <c r="H29" s="78"/>
      <c r="I29" s="78"/>
      <c r="J29" s="73"/>
    </row>
    <row r="30" spans="1:8" ht="31.5" customHeight="1">
      <c r="A30" s="85" t="s">
        <v>195</v>
      </c>
      <c r="B30" s="74" t="s">
        <v>161</v>
      </c>
      <c r="C30" s="75" t="s">
        <v>196</v>
      </c>
      <c r="D30" s="76">
        <f aca="true" t="shared" si="10" ref="D30:D31">D31</f>
        <v>2521400</v>
      </c>
      <c r="E30" s="76">
        <f aca="true" t="shared" si="11" ref="E30:E31">E31</f>
        <v>557975.11</v>
      </c>
      <c r="F30" s="72">
        <f t="shared" si="9"/>
        <v>1963424.8900000001</v>
      </c>
      <c r="G30" s="78"/>
      <c r="H30" s="79"/>
    </row>
    <row r="31" spans="1:8" ht="20.25">
      <c r="A31" s="68" t="s">
        <v>174</v>
      </c>
      <c r="B31" s="74" t="s">
        <v>161</v>
      </c>
      <c r="C31" s="75" t="s">
        <v>197</v>
      </c>
      <c r="D31" s="76">
        <f t="shared" si="10"/>
        <v>2521400</v>
      </c>
      <c r="E31" s="76">
        <f t="shared" si="11"/>
        <v>557975.11</v>
      </c>
      <c r="F31" s="72">
        <f t="shared" si="9"/>
        <v>1963424.8900000001</v>
      </c>
      <c r="G31" s="78"/>
      <c r="H31" s="79"/>
    </row>
    <row r="32" spans="1:8" ht="31.5">
      <c r="A32" s="85" t="s">
        <v>176</v>
      </c>
      <c r="B32" s="74" t="s">
        <v>161</v>
      </c>
      <c r="C32" s="75" t="s">
        <v>198</v>
      </c>
      <c r="D32" s="76">
        <f>D33+D34</f>
        <v>2521400</v>
      </c>
      <c r="E32" s="76">
        <f>E33+E34</f>
        <v>557975.11</v>
      </c>
      <c r="F32" s="72">
        <f t="shared" si="9"/>
        <v>1963424.8900000001</v>
      </c>
      <c r="G32" s="78"/>
      <c r="H32" s="79"/>
    </row>
    <row r="33" spans="1:8" ht="20.25">
      <c r="A33" s="83" t="s">
        <v>178</v>
      </c>
      <c r="B33" s="74" t="s">
        <v>161</v>
      </c>
      <c r="C33" s="75" t="s">
        <v>199</v>
      </c>
      <c r="D33" s="76">
        <v>1936600</v>
      </c>
      <c r="E33" s="76">
        <v>446378.77</v>
      </c>
      <c r="F33" s="72">
        <f t="shared" si="9"/>
        <v>1490221.23</v>
      </c>
      <c r="G33" s="78"/>
      <c r="H33" s="79"/>
    </row>
    <row r="34" spans="1:8" ht="20.25">
      <c r="A34" s="83" t="s">
        <v>180</v>
      </c>
      <c r="B34" s="74" t="s">
        <v>161</v>
      </c>
      <c r="C34" s="75" t="s">
        <v>200</v>
      </c>
      <c r="D34" s="76">
        <v>584800</v>
      </c>
      <c r="E34" s="76">
        <v>111596.34</v>
      </c>
      <c r="F34" s="72">
        <f t="shared" si="9"/>
        <v>473203.66000000003</v>
      </c>
      <c r="G34" s="78"/>
      <c r="H34" s="79"/>
    </row>
    <row r="35" spans="1:8" ht="31.5">
      <c r="A35" s="85" t="s">
        <v>195</v>
      </c>
      <c r="B35" s="74" t="s">
        <v>161</v>
      </c>
      <c r="C35" s="75" t="s">
        <v>201</v>
      </c>
      <c r="D35" s="76">
        <f aca="true" t="shared" si="12" ref="D35:D36">D36</f>
        <v>114200</v>
      </c>
      <c r="E35" s="76">
        <f aca="true" t="shared" si="13" ref="E35:E36">E36</f>
        <v>29376</v>
      </c>
      <c r="F35" s="72">
        <f t="shared" si="9"/>
        <v>84824</v>
      </c>
      <c r="G35" s="78"/>
      <c r="H35" s="79"/>
    </row>
    <row r="36" spans="1:8" ht="20.25" customHeight="1">
      <c r="A36" s="68" t="s">
        <v>174</v>
      </c>
      <c r="B36" s="74" t="s">
        <v>161</v>
      </c>
      <c r="C36" s="75" t="s">
        <v>202</v>
      </c>
      <c r="D36" s="76">
        <f t="shared" si="12"/>
        <v>114200</v>
      </c>
      <c r="E36" s="76">
        <f t="shared" si="13"/>
        <v>29376</v>
      </c>
      <c r="F36" s="72">
        <f t="shared" si="9"/>
        <v>84824</v>
      </c>
      <c r="G36" s="78"/>
      <c r="H36" s="79"/>
    </row>
    <row r="37" spans="1:8" ht="33.75" customHeight="1">
      <c r="A37" s="85" t="s">
        <v>176</v>
      </c>
      <c r="B37" s="74" t="s">
        <v>161</v>
      </c>
      <c r="C37" s="75" t="s">
        <v>203</v>
      </c>
      <c r="D37" s="76">
        <f>D38+D39</f>
        <v>114200</v>
      </c>
      <c r="E37" s="76">
        <f>E38+E39</f>
        <v>29376</v>
      </c>
      <c r="F37" s="72">
        <f t="shared" si="9"/>
        <v>84824</v>
      </c>
      <c r="G37" s="78"/>
      <c r="H37" s="79"/>
    </row>
    <row r="38" spans="1:8" ht="20.25">
      <c r="A38" s="83" t="s">
        <v>185</v>
      </c>
      <c r="B38" s="74" t="s">
        <v>161</v>
      </c>
      <c r="C38" s="75" t="s">
        <v>204</v>
      </c>
      <c r="D38" s="76">
        <v>87700</v>
      </c>
      <c r="E38" s="76">
        <v>29376</v>
      </c>
      <c r="F38" s="72">
        <f t="shared" si="9"/>
        <v>58324</v>
      </c>
      <c r="G38" s="78"/>
      <c r="H38" s="79"/>
    </row>
    <row r="39" spans="1:8" ht="20.25">
      <c r="A39" s="83" t="s">
        <v>180</v>
      </c>
      <c r="B39" s="74" t="s">
        <v>161</v>
      </c>
      <c r="C39" s="75" t="s">
        <v>205</v>
      </c>
      <c r="D39" s="76">
        <v>26500</v>
      </c>
      <c r="E39" s="76">
        <v>0</v>
      </c>
      <c r="F39" s="72">
        <f t="shared" si="9"/>
        <v>26500</v>
      </c>
      <c r="G39" s="78"/>
      <c r="H39" s="79"/>
    </row>
    <row r="40" spans="1:8" ht="30">
      <c r="A40" s="83" t="s">
        <v>206</v>
      </c>
      <c r="B40" s="74" t="s">
        <v>161</v>
      </c>
      <c r="C40" s="75" t="s">
        <v>207</v>
      </c>
      <c r="D40" s="76">
        <f>D41</f>
        <v>200100</v>
      </c>
      <c r="E40" s="76">
        <f>E45+E49+E52+E55+E57</f>
        <v>91142.3</v>
      </c>
      <c r="F40" s="72">
        <f t="shared" si="9"/>
        <v>108957.7</v>
      </c>
      <c r="G40" s="78"/>
      <c r="H40" s="79"/>
    </row>
    <row r="41" spans="1:8" ht="30">
      <c r="A41" s="83" t="s">
        <v>208</v>
      </c>
      <c r="B41" s="74" t="s">
        <v>161</v>
      </c>
      <c r="C41" s="75" t="s">
        <v>209</v>
      </c>
      <c r="D41" s="76">
        <f>D45+D52+D57</f>
        <v>200100</v>
      </c>
      <c r="E41" s="76">
        <f>E40</f>
        <v>91142.3</v>
      </c>
      <c r="F41" s="72">
        <f t="shared" si="9"/>
        <v>108957.7</v>
      </c>
      <c r="G41" s="78"/>
      <c r="H41" s="79"/>
    </row>
    <row r="42" spans="1:8" ht="30">
      <c r="A42" s="83" t="s">
        <v>210</v>
      </c>
      <c r="B42" s="74" t="s">
        <v>161</v>
      </c>
      <c r="C42" s="75" t="s">
        <v>211</v>
      </c>
      <c r="D42" s="76">
        <f aca="true" t="shared" si="14" ref="D42:D44">D43</f>
        <v>19500</v>
      </c>
      <c r="E42" s="76">
        <f aca="true" t="shared" si="15" ref="E42:E44">E43</f>
        <v>19415.27</v>
      </c>
      <c r="F42" s="72">
        <f t="shared" si="9"/>
        <v>84.72999999999956</v>
      </c>
      <c r="G42" s="78"/>
      <c r="H42" s="79"/>
    </row>
    <row r="43" spans="1:8" ht="17.25" customHeight="1">
      <c r="A43" s="83" t="s">
        <v>212</v>
      </c>
      <c r="B43" s="74" t="s">
        <v>161</v>
      </c>
      <c r="C43" s="75" t="s">
        <v>213</v>
      </c>
      <c r="D43" s="76">
        <f t="shared" si="14"/>
        <v>19500</v>
      </c>
      <c r="E43" s="76">
        <f t="shared" si="15"/>
        <v>19415.27</v>
      </c>
      <c r="F43" s="72">
        <f t="shared" si="9"/>
        <v>84.72999999999956</v>
      </c>
      <c r="G43" s="78"/>
      <c r="H43" s="79"/>
    </row>
    <row r="44" spans="1:8" ht="19.5" customHeight="1">
      <c r="A44" s="83" t="s">
        <v>214</v>
      </c>
      <c r="B44" s="74" t="s">
        <v>161</v>
      </c>
      <c r="C44" s="75" t="s">
        <v>215</v>
      </c>
      <c r="D44" s="76">
        <f t="shared" si="14"/>
        <v>19500</v>
      </c>
      <c r="E44" s="76">
        <f t="shared" si="15"/>
        <v>19415.27</v>
      </c>
      <c r="F44" s="72">
        <f t="shared" si="9"/>
        <v>84.72999999999956</v>
      </c>
      <c r="G44" s="78"/>
      <c r="H44" s="79"/>
    </row>
    <row r="45" spans="1:8" ht="18.75" customHeight="1">
      <c r="A45" s="83" t="s">
        <v>216</v>
      </c>
      <c r="B45" s="74" t="s">
        <v>161</v>
      </c>
      <c r="C45" s="75" t="s">
        <v>217</v>
      </c>
      <c r="D45" s="76">
        <v>19500</v>
      </c>
      <c r="E45" s="76">
        <v>19415.27</v>
      </c>
      <c r="F45" s="72">
        <f t="shared" si="9"/>
        <v>84.72999999999956</v>
      </c>
      <c r="G45" s="78"/>
      <c r="H45" s="79"/>
    </row>
    <row r="46" spans="1:8" ht="32.25" customHeight="1">
      <c r="A46" s="83" t="s">
        <v>210</v>
      </c>
      <c r="B46" s="74" t="s">
        <v>161</v>
      </c>
      <c r="C46" s="75" t="s">
        <v>218</v>
      </c>
      <c r="D46" s="76">
        <f aca="true" t="shared" si="16" ref="D46:D48">D47</f>
        <v>100500</v>
      </c>
      <c r="E46" s="76">
        <f aca="true" t="shared" si="17" ref="E46:E48">E47</f>
        <v>9840.53</v>
      </c>
      <c r="F46" s="72">
        <f t="shared" si="9"/>
        <v>90659.47</v>
      </c>
      <c r="G46" s="78"/>
      <c r="H46" s="79"/>
    </row>
    <row r="47" spans="1:8" ht="18.75" customHeight="1">
      <c r="A47" s="83" t="s">
        <v>212</v>
      </c>
      <c r="B47" s="74" t="s">
        <v>161</v>
      </c>
      <c r="C47" s="75" t="s">
        <v>219</v>
      </c>
      <c r="D47" s="76">
        <f t="shared" si="16"/>
        <v>100500</v>
      </c>
      <c r="E47" s="76">
        <f t="shared" si="17"/>
        <v>9840.53</v>
      </c>
      <c r="F47" s="72">
        <f t="shared" si="9"/>
        <v>90659.47</v>
      </c>
      <c r="G47" s="78"/>
      <c r="H47" s="79"/>
    </row>
    <row r="48" spans="1:8" ht="18.75" customHeight="1">
      <c r="A48" s="83" t="s">
        <v>214</v>
      </c>
      <c r="B48" s="74" t="s">
        <v>161</v>
      </c>
      <c r="C48" s="75" t="s">
        <v>220</v>
      </c>
      <c r="D48" s="76">
        <f t="shared" si="16"/>
        <v>100500</v>
      </c>
      <c r="E48" s="76">
        <f t="shared" si="17"/>
        <v>9840.53</v>
      </c>
      <c r="F48" s="72">
        <f t="shared" si="9"/>
        <v>90659.47</v>
      </c>
      <c r="G48" s="78"/>
      <c r="H48" s="79"/>
    </row>
    <row r="49" spans="1:8" ht="18.75" customHeight="1">
      <c r="A49" s="83" t="s">
        <v>216</v>
      </c>
      <c r="B49" s="74" t="s">
        <v>161</v>
      </c>
      <c r="C49" s="75" t="s">
        <v>221</v>
      </c>
      <c r="D49" s="76">
        <v>100500</v>
      </c>
      <c r="E49" s="76">
        <v>9840.53</v>
      </c>
      <c r="F49" s="72">
        <f t="shared" si="9"/>
        <v>90659.47</v>
      </c>
      <c r="G49" s="78"/>
      <c r="H49" s="79"/>
    </row>
    <row r="50" spans="1:8" ht="19.5" customHeight="1">
      <c r="A50" s="83" t="s">
        <v>212</v>
      </c>
      <c r="B50" s="74" t="s">
        <v>161</v>
      </c>
      <c r="C50" s="75" t="s">
        <v>213</v>
      </c>
      <c r="D50" s="76">
        <f aca="true" t="shared" si="18" ref="D50:D51">D51</f>
        <v>8600</v>
      </c>
      <c r="E50" s="76">
        <f aca="true" t="shared" si="19" ref="E50:E51">E51</f>
        <v>8544</v>
      </c>
      <c r="F50" s="72">
        <f t="shared" si="9"/>
        <v>56</v>
      </c>
      <c r="G50" s="78"/>
      <c r="H50" s="79"/>
    </row>
    <row r="51" spans="1:8" ht="19.5" customHeight="1">
      <c r="A51" s="83" t="s">
        <v>214</v>
      </c>
      <c r="B51" s="74" t="s">
        <v>161</v>
      </c>
      <c r="C51" s="75" t="s">
        <v>215</v>
      </c>
      <c r="D51" s="76">
        <f t="shared" si="18"/>
        <v>8600</v>
      </c>
      <c r="E51" s="76">
        <f t="shared" si="19"/>
        <v>8544</v>
      </c>
      <c r="F51" s="72">
        <f t="shared" si="9"/>
        <v>56</v>
      </c>
      <c r="G51" s="78"/>
      <c r="H51" s="79"/>
    </row>
    <row r="52" spans="1:8" ht="20.25">
      <c r="A52" s="83" t="s">
        <v>222</v>
      </c>
      <c r="B52" s="74" t="s">
        <v>161</v>
      </c>
      <c r="C52" s="75" t="s">
        <v>223</v>
      </c>
      <c r="D52" s="76">
        <v>8600</v>
      </c>
      <c r="E52" s="76">
        <v>8544</v>
      </c>
      <c r="F52" s="72">
        <f t="shared" si="9"/>
        <v>56</v>
      </c>
      <c r="G52" s="78"/>
      <c r="H52" s="79"/>
    </row>
    <row r="53" spans="1:8" ht="20.25">
      <c r="A53" s="83" t="s">
        <v>212</v>
      </c>
      <c r="B53" s="74" t="s">
        <v>161</v>
      </c>
      <c r="C53" s="75" t="s">
        <v>219</v>
      </c>
      <c r="D53" s="76">
        <f aca="true" t="shared" si="20" ref="D53:D54">D54</f>
        <v>99400</v>
      </c>
      <c r="E53" s="76">
        <f aca="true" t="shared" si="21" ref="E53:E54">E54</f>
        <v>10550</v>
      </c>
      <c r="F53" s="72">
        <f t="shared" si="9"/>
        <v>88850</v>
      </c>
      <c r="G53" s="78"/>
      <c r="H53" s="79"/>
    </row>
    <row r="54" spans="1:8" ht="20.25">
      <c r="A54" s="83" t="s">
        <v>214</v>
      </c>
      <c r="B54" s="74" t="s">
        <v>161</v>
      </c>
      <c r="C54" s="75" t="s">
        <v>220</v>
      </c>
      <c r="D54" s="76">
        <f t="shared" si="20"/>
        <v>99400</v>
      </c>
      <c r="E54" s="76">
        <f t="shared" si="21"/>
        <v>10550</v>
      </c>
      <c r="F54" s="72">
        <f t="shared" si="9"/>
        <v>88850</v>
      </c>
      <c r="G54" s="78"/>
      <c r="H54" s="79"/>
    </row>
    <row r="55" spans="1:8" ht="20.25">
      <c r="A55" s="83" t="s">
        <v>222</v>
      </c>
      <c r="B55" s="74" t="s">
        <v>161</v>
      </c>
      <c r="C55" s="75" t="s">
        <v>224</v>
      </c>
      <c r="D55" s="76">
        <v>99400</v>
      </c>
      <c r="E55" s="76">
        <v>10550</v>
      </c>
      <c r="F55" s="72">
        <f t="shared" si="9"/>
        <v>88850</v>
      </c>
      <c r="G55" s="78"/>
      <c r="H55" s="79"/>
    </row>
    <row r="56" spans="1:8" ht="20.25">
      <c r="A56" s="83" t="s">
        <v>225</v>
      </c>
      <c r="B56" s="74" t="s">
        <v>161</v>
      </c>
      <c r="C56" s="75" t="s">
        <v>226</v>
      </c>
      <c r="D56" s="76">
        <f>D57</f>
        <v>172000</v>
      </c>
      <c r="E56" s="76">
        <f>E57</f>
        <v>42792.5</v>
      </c>
      <c r="F56" s="72">
        <f t="shared" si="9"/>
        <v>129207.5</v>
      </c>
      <c r="G56" s="78"/>
      <c r="H56" s="79"/>
    </row>
    <row r="57" spans="1:8" ht="20.25">
      <c r="A57" s="83" t="s">
        <v>227</v>
      </c>
      <c r="B57" s="74" t="s">
        <v>161</v>
      </c>
      <c r="C57" s="75" t="s">
        <v>228</v>
      </c>
      <c r="D57" s="76">
        <v>172000</v>
      </c>
      <c r="E57" s="76">
        <v>42792.5</v>
      </c>
      <c r="F57" s="72">
        <f t="shared" si="9"/>
        <v>129207.5</v>
      </c>
      <c r="G57" s="78"/>
      <c r="H57" s="79"/>
    </row>
    <row r="58" spans="1:8" ht="105">
      <c r="A58" s="83" t="s">
        <v>229</v>
      </c>
      <c r="B58" s="74" t="s">
        <v>161</v>
      </c>
      <c r="C58" s="75" t="s">
        <v>230</v>
      </c>
      <c r="D58" s="76">
        <f aca="true" t="shared" si="22" ref="D58:D60">D59</f>
        <v>54700</v>
      </c>
      <c r="E58" s="76">
        <f aca="true" t="shared" si="23" ref="E58:E60">E59</f>
        <v>13600</v>
      </c>
      <c r="F58" s="72">
        <f t="shared" si="9"/>
        <v>41100</v>
      </c>
      <c r="G58" s="78"/>
      <c r="H58" s="79"/>
    </row>
    <row r="59" spans="1:8" ht="20.25">
      <c r="A59" s="83" t="s">
        <v>231</v>
      </c>
      <c r="B59" s="74" t="s">
        <v>161</v>
      </c>
      <c r="C59" s="75" t="s">
        <v>232</v>
      </c>
      <c r="D59" s="76">
        <f t="shared" si="22"/>
        <v>54700</v>
      </c>
      <c r="E59" s="76">
        <f t="shared" si="23"/>
        <v>13600</v>
      </c>
      <c r="F59" s="72">
        <f t="shared" si="9"/>
        <v>41100</v>
      </c>
      <c r="G59" s="78"/>
      <c r="H59" s="79"/>
    </row>
    <row r="60" spans="1:6" ht="20.25">
      <c r="A60" s="83" t="s">
        <v>147</v>
      </c>
      <c r="B60" s="74" t="s">
        <v>161</v>
      </c>
      <c r="C60" s="75" t="s">
        <v>233</v>
      </c>
      <c r="D60" s="76">
        <f t="shared" si="22"/>
        <v>54700</v>
      </c>
      <c r="E60" s="76">
        <f t="shared" si="23"/>
        <v>13600</v>
      </c>
      <c r="F60" s="72">
        <f t="shared" si="9"/>
        <v>41100</v>
      </c>
    </row>
    <row r="61" spans="1:6" ht="30">
      <c r="A61" s="86" t="s">
        <v>234</v>
      </c>
      <c r="B61" s="37" t="s">
        <v>161</v>
      </c>
      <c r="C61" s="75" t="s">
        <v>235</v>
      </c>
      <c r="D61" s="76">
        <v>54700</v>
      </c>
      <c r="E61" s="76">
        <v>13600</v>
      </c>
      <c r="F61" s="72">
        <f t="shared" si="9"/>
        <v>41100</v>
      </c>
    </row>
    <row r="62" spans="1:6" ht="120">
      <c r="A62" s="83" t="s">
        <v>236</v>
      </c>
      <c r="B62" s="74" t="s">
        <v>161</v>
      </c>
      <c r="C62" s="75" t="s">
        <v>237</v>
      </c>
      <c r="D62" s="76">
        <f aca="true" t="shared" si="24" ref="D62:D67">D63</f>
        <v>200</v>
      </c>
      <c r="E62" s="76">
        <f aca="true" t="shared" si="25" ref="E62:E67">E63</f>
        <v>0</v>
      </c>
      <c r="F62" s="72">
        <f t="shared" si="9"/>
        <v>200</v>
      </c>
    </row>
    <row r="63" spans="1:6" ht="210">
      <c r="A63" s="83" t="s">
        <v>238</v>
      </c>
      <c r="B63" s="74" t="s">
        <v>161</v>
      </c>
      <c r="C63" s="75" t="s">
        <v>237</v>
      </c>
      <c r="D63" s="76">
        <f t="shared" si="24"/>
        <v>200</v>
      </c>
      <c r="E63" s="76">
        <f t="shared" si="25"/>
        <v>0</v>
      </c>
      <c r="F63" s="76">
        <f t="shared" si="9"/>
        <v>200</v>
      </c>
    </row>
    <row r="64" spans="1:6" ht="30">
      <c r="A64" s="83" t="s">
        <v>206</v>
      </c>
      <c r="B64" s="74" t="s">
        <v>161</v>
      </c>
      <c r="C64" s="75" t="s">
        <v>239</v>
      </c>
      <c r="D64" s="76">
        <f t="shared" si="24"/>
        <v>200</v>
      </c>
      <c r="E64" s="76">
        <f t="shared" si="25"/>
        <v>0</v>
      </c>
      <c r="F64" s="72">
        <f t="shared" si="9"/>
        <v>200</v>
      </c>
    </row>
    <row r="65" spans="1:6" ht="30">
      <c r="A65" s="83" t="s">
        <v>208</v>
      </c>
      <c r="B65" s="74" t="s">
        <v>161</v>
      </c>
      <c r="C65" s="75" t="s">
        <v>240</v>
      </c>
      <c r="D65" s="76">
        <f t="shared" si="24"/>
        <v>200</v>
      </c>
      <c r="E65" s="76">
        <f t="shared" si="25"/>
        <v>0</v>
      </c>
      <c r="F65" s="72">
        <f t="shared" si="9"/>
        <v>200</v>
      </c>
    </row>
    <row r="66" spans="1:6" ht="30">
      <c r="A66" s="83" t="s">
        <v>241</v>
      </c>
      <c r="B66" s="74" t="s">
        <v>161</v>
      </c>
      <c r="C66" s="75" t="s">
        <v>242</v>
      </c>
      <c r="D66" s="76">
        <f t="shared" si="24"/>
        <v>200</v>
      </c>
      <c r="E66" s="76">
        <f t="shared" si="25"/>
        <v>0</v>
      </c>
      <c r="F66" s="72">
        <f t="shared" si="9"/>
        <v>200</v>
      </c>
    </row>
    <row r="67" spans="1:6" ht="20.25">
      <c r="A67" s="83" t="s">
        <v>225</v>
      </c>
      <c r="B67" s="74" t="s">
        <v>161</v>
      </c>
      <c r="C67" s="75" t="s">
        <v>243</v>
      </c>
      <c r="D67" s="76">
        <f t="shared" si="24"/>
        <v>200</v>
      </c>
      <c r="E67" s="76">
        <f t="shared" si="25"/>
        <v>0</v>
      </c>
      <c r="F67" s="72">
        <f t="shared" si="9"/>
        <v>200</v>
      </c>
    </row>
    <row r="68" spans="1:6" ht="21">
      <c r="A68" s="83" t="s">
        <v>227</v>
      </c>
      <c r="B68" s="74" t="s">
        <v>161</v>
      </c>
      <c r="C68" s="75" t="s">
        <v>244</v>
      </c>
      <c r="D68" s="76">
        <v>200</v>
      </c>
      <c r="E68" s="76">
        <v>0</v>
      </c>
      <c r="F68" s="72">
        <f t="shared" si="9"/>
        <v>200</v>
      </c>
    </row>
    <row r="69" spans="1:6" ht="21">
      <c r="A69" s="87" t="s">
        <v>245</v>
      </c>
      <c r="B69" s="37" t="s">
        <v>161</v>
      </c>
      <c r="C69" s="75" t="s">
        <v>246</v>
      </c>
      <c r="D69" s="76">
        <f>D75</f>
        <v>10000</v>
      </c>
      <c r="E69" s="76">
        <v>0</v>
      </c>
      <c r="F69" s="72">
        <f t="shared" si="9"/>
        <v>10000</v>
      </c>
    </row>
    <row r="70" spans="1:6" ht="26.25" customHeight="1">
      <c r="A70" s="88" t="s">
        <v>245</v>
      </c>
      <c r="B70" s="37" t="s">
        <v>161</v>
      </c>
      <c r="C70" s="75" t="s">
        <v>247</v>
      </c>
      <c r="D70" s="76">
        <f>D71</f>
        <v>10000</v>
      </c>
      <c r="E70" s="76">
        <v>0</v>
      </c>
      <c r="F70" s="72">
        <v>10000</v>
      </c>
    </row>
    <row r="71" spans="1:6" ht="21">
      <c r="A71" s="88" t="s">
        <v>248</v>
      </c>
      <c r="B71" s="37" t="s">
        <v>161</v>
      </c>
      <c r="C71" s="75" t="s">
        <v>247</v>
      </c>
      <c r="D71" s="76">
        <f>D73</f>
        <v>10000</v>
      </c>
      <c r="E71" s="76">
        <v>0</v>
      </c>
      <c r="F71" s="72">
        <v>10000</v>
      </c>
    </row>
    <row r="72" spans="1:6" ht="26.25" customHeight="1">
      <c r="A72" s="83" t="s">
        <v>249</v>
      </c>
      <c r="B72" s="37" t="s">
        <v>161</v>
      </c>
      <c r="C72" s="75" t="s">
        <v>250</v>
      </c>
      <c r="D72" s="76">
        <f aca="true" t="shared" si="26" ref="D72:D74">D73</f>
        <v>10000</v>
      </c>
      <c r="E72" s="76">
        <v>0</v>
      </c>
      <c r="F72" s="72">
        <v>10000</v>
      </c>
    </row>
    <row r="73" spans="1:6" ht="21">
      <c r="A73" s="88" t="s">
        <v>251</v>
      </c>
      <c r="B73" s="37" t="s">
        <v>161</v>
      </c>
      <c r="C73" s="75" t="s">
        <v>252</v>
      </c>
      <c r="D73" s="76">
        <f t="shared" si="26"/>
        <v>10000</v>
      </c>
      <c r="E73" s="76">
        <v>0</v>
      </c>
      <c r="F73" s="72">
        <v>10000</v>
      </c>
    </row>
    <row r="74" spans="1:6" ht="20.25">
      <c r="A74" s="89" t="s">
        <v>212</v>
      </c>
      <c r="B74" s="37" t="s">
        <v>161</v>
      </c>
      <c r="C74" s="75" t="s">
        <v>253</v>
      </c>
      <c r="D74" s="76">
        <f t="shared" si="26"/>
        <v>10000</v>
      </c>
      <c r="E74" s="76">
        <v>0</v>
      </c>
      <c r="F74" s="72">
        <v>10000</v>
      </c>
    </row>
    <row r="75" spans="1:6" ht="20.25">
      <c r="A75" s="89" t="s">
        <v>254</v>
      </c>
      <c r="B75" s="37" t="s">
        <v>161</v>
      </c>
      <c r="C75" s="75" t="s">
        <v>255</v>
      </c>
      <c r="D75" s="76">
        <v>10000</v>
      </c>
      <c r="E75" s="76">
        <v>0</v>
      </c>
      <c r="F75" s="72">
        <v>10000</v>
      </c>
    </row>
    <row r="76" spans="1:6" ht="20.25">
      <c r="A76" s="89" t="s">
        <v>256</v>
      </c>
      <c r="B76" s="37" t="s">
        <v>161</v>
      </c>
      <c r="C76" s="75" t="s">
        <v>257</v>
      </c>
      <c r="D76" s="76">
        <f>D78+D80</f>
        <v>18500</v>
      </c>
      <c r="E76" s="76">
        <v>0</v>
      </c>
      <c r="F76" s="72">
        <f aca="true" t="shared" si="27" ref="F76:F89">D76-E76</f>
        <v>18500</v>
      </c>
    </row>
    <row r="77" spans="1:6" ht="20.25">
      <c r="A77" s="89" t="s">
        <v>212</v>
      </c>
      <c r="B77" s="37" t="s">
        <v>161</v>
      </c>
      <c r="C77" s="75" t="s">
        <v>258</v>
      </c>
      <c r="D77" s="76">
        <f>D78</f>
        <v>9100</v>
      </c>
      <c r="E77" s="76">
        <v>0</v>
      </c>
      <c r="F77" s="72">
        <f t="shared" si="27"/>
        <v>9100</v>
      </c>
    </row>
    <row r="78" spans="1:6" ht="20.25">
      <c r="A78" s="89" t="s">
        <v>254</v>
      </c>
      <c r="B78" s="37" t="s">
        <v>161</v>
      </c>
      <c r="C78" s="75" t="s">
        <v>259</v>
      </c>
      <c r="D78" s="76">
        <v>9100</v>
      </c>
      <c r="E78" s="76">
        <v>0</v>
      </c>
      <c r="F78" s="72">
        <f t="shared" si="27"/>
        <v>9100</v>
      </c>
    </row>
    <row r="79" spans="1:6" ht="20.25">
      <c r="A79" s="89" t="s">
        <v>212</v>
      </c>
      <c r="B79" s="37" t="s">
        <v>161</v>
      </c>
      <c r="C79" s="75" t="s">
        <v>260</v>
      </c>
      <c r="D79" s="76">
        <v>9400</v>
      </c>
      <c r="E79" s="76">
        <v>0</v>
      </c>
      <c r="F79" s="72">
        <f t="shared" si="27"/>
        <v>9400</v>
      </c>
    </row>
    <row r="80" spans="1:6" ht="20.25">
      <c r="A80" s="89" t="s">
        <v>254</v>
      </c>
      <c r="B80" s="37" t="s">
        <v>161</v>
      </c>
      <c r="C80" s="75" t="s">
        <v>261</v>
      </c>
      <c r="D80" s="76">
        <v>9400</v>
      </c>
      <c r="E80" s="76">
        <v>0</v>
      </c>
      <c r="F80" s="72">
        <f t="shared" si="27"/>
        <v>9400</v>
      </c>
    </row>
    <row r="81" spans="1:6" ht="20.25">
      <c r="A81" s="83" t="s">
        <v>262</v>
      </c>
      <c r="B81" s="37" t="s">
        <v>161</v>
      </c>
      <c r="C81" s="75" t="s">
        <v>263</v>
      </c>
      <c r="D81" s="76">
        <f aca="true" t="shared" si="28" ref="D81:D83">D82</f>
        <v>154400</v>
      </c>
      <c r="E81" s="76">
        <f aca="true" t="shared" si="29" ref="E81:E83">E82</f>
        <v>24968.399999999998</v>
      </c>
      <c r="F81" s="72">
        <f t="shared" si="27"/>
        <v>129431.6</v>
      </c>
    </row>
    <row r="82" spans="1:6" ht="20.25">
      <c r="A82" s="83" t="s">
        <v>264</v>
      </c>
      <c r="B82" s="37" t="s">
        <v>161</v>
      </c>
      <c r="C82" s="75" t="s">
        <v>265</v>
      </c>
      <c r="D82" s="76">
        <f t="shared" si="28"/>
        <v>154400</v>
      </c>
      <c r="E82" s="76">
        <f t="shared" si="29"/>
        <v>24968.399999999998</v>
      </c>
      <c r="F82" s="72">
        <f t="shared" si="27"/>
        <v>129431.6</v>
      </c>
    </row>
    <row r="83" spans="1:6" ht="30.75" customHeight="1">
      <c r="A83" s="83" t="s">
        <v>266</v>
      </c>
      <c r="B83" s="37" t="s">
        <v>161</v>
      </c>
      <c r="C83" s="75" t="s">
        <v>267</v>
      </c>
      <c r="D83" s="76">
        <f t="shared" si="28"/>
        <v>154400</v>
      </c>
      <c r="E83" s="76">
        <f t="shared" si="29"/>
        <v>24968.399999999998</v>
      </c>
      <c r="F83" s="72">
        <f t="shared" si="27"/>
        <v>129431.6</v>
      </c>
    </row>
    <row r="84" spans="1:6" ht="45.75" customHeight="1">
      <c r="A84" s="83" t="s">
        <v>268</v>
      </c>
      <c r="B84" s="37" t="s">
        <v>161</v>
      </c>
      <c r="C84" s="75" t="s">
        <v>267</v>
      </c>
      <c r="D84" s="76">
        <f>D85+D92</f>
        <v>154400</v>
      </c>
      <c r="E84" s="76">
        <f>E85+E92</f>
        <v>24968.399999999998</v>
      </c>
      <c r="F84" s="72">
        <f t="shared" si="27"/>
        <v>129431.6</v>
      </c>
    </row>
    <row r="85" spans="1:6" ht="89.25" customHeight="1">
      <c r="A85" s="80" t="s">
        <v>168</v>
      </c>
      <c r="B85" s="37" t="s">
        <v>161</v>
      </c>
      <c r="C85" s="75" t="s">
        <v>269</v>
      </c>
      <c r="D85" s="76">
        <f aca="true" t="shared" si="30" ref="D85:D88">D86</f>
        <v>150600</v>
      </c>
      <c r="E85" s="76">
        <f aca="true" t="shared" si="31" ref="E85:E88">E86</f>
        <v>24968.399999999998</v>
      </c>
      <c r="F85" s="72">
        <f t="shared" si="27"/>
        <v>125631.6</v>
      </c>
    </row>
    <row r="86" spans="1:6" ht="31.5">
      <c r="A86" s="80" t="s">
        <v>170</v>
      </c>
      <c r="B86" s="37" t="s">
        <v>161</v>
      </c>
      <c r="C86" s="75" t="s">
        <v>270</v>
      </c>
      <c r="D86" s="76">
        <f t="shared" si="30"/>
        <v>150600</v>
      </c>
      <c r="E86" s="76">
        <f t="shared" si="31"/>
        <v>24968.399999999998</v>
      </c>
      <c r="F86" s="72">
        <f t="shared" si="27"/>
        <v>125631.6</v>
      </c>
    </row>
    <row r="87" spans="1:6" ht="20.25">
      <c r="A87" s="85" t="s">
        <v>271</v>
      </c>
      <c r="B87" s="37" t="s">
        <v>161</v>
      </c>
      <c r="C87" s="75" t="s">
        <v>272</v>
      </c>
      <c r="D87" s="76">
        <f t="shared" si="30"/>
        <v>150600</v>
      </c>
      <c r="E87" s="76">
        <f t="shared" si="31"/>
        <v>24968.399999999998</v>
      </c>
      <c r="F87" s="72">
        <f t="shared" si="27"/>
        <v>125631.6</v>
      </c>
    </row>
    <row r="88" spans="1:6" ht="20.25">
      <c r="A88" s="83" t="s">
        <v>212</v>
      </c>
      <c r="B88" s="37" t="s">
        <v>161</v>
      </c>
      <c r="C88" s="75" t="s">
        <v>273</v>
      </c>
      <c r="D88" s="76">
        <f t="shared" si="30"/>
        <v>150600</v>
      </c>
      <c r="E88" s="76">
        <f t="shared" si="31"/>
        <v>24968.399999999998</v>
      </c>
      <c r="F88" s="72">
        <f t="shared" si="27"/>
        <v>125631.6</v>
      </c>
    </row>
    <row r="89" spans="1:6" ht="44.25" customHeight="1">
      <c r="A89" s="83" t="s">
        <v>176</v>
      </c>
      <c r="B89" s="37" t="s">
        <v>161</v>
      </c>
      <c r="C89" s="75" t="s">
        <v>274</v>
      </c>
      <c r="D89" s="76">
        <f>D90+D91</f>
        <v>150600</v>
      </c>
      <c r="E89" s="76">
        <f>E90+E91</f>
        <v>24968.399999999998</v>
      </c>
      <c r="F89" s="72">
        <f t="shared" si="27"/>
        <v>125631.6</v>
      </c>
    </row>
    <row r="90" spans="1:6" ht="20.25">
      <c r="A90" s="83" t="s">
        <v>178</v>
      </c>
      <c r="B90" s="37" t="s">
        <v>161</v>
      </c>
      <c r="C90" s="75" t="s">
        <v>275</v>
      </c>
      <c r="D90" s="76">
        <v>115700</v>
      </c>
      <c r="E90" s="76">
        <v>19176.96</v>
      </c>
      <c r="F90" s="72">
        <f>D89-E90</f>
        <v>131423.04</v>
      </c>
    </row>
    <row r="91" spans="1:6" ht="20.25">
      <c r="A91" s="83" t="s">
        <v>180</v>
      </c>
      <c r="B91" s="37" t="s">
        <v>161</v>
      </c>
      <c r="C91" s="75" t="s">
        <v>276</v>
      </c>
      <c r="D91" s="76">
        <v>34900</v>
      </c>
      <c r="E91" s="76">
        <v>5791.44</v>
      </c>
      <c r="F91" s="72">
        <f aca="true" t="shared" si="32" ref="F91:F147">D91-E91</f>
        <v>29108.56</v>
      </c>
    </row>
    <row r="92" spans="1:6" ht="30">
      <c r="A92" s="83" t="s">
        <v>206</v>
      </c>
      <c r="B92" s="37" t="s">
        <v>161</v>
      </c>
      <c r="C92" s="75" t="s">
        <v>277</v>
      </c>
      <c r="D92" s="76">
        <f aca="true" t="shared" si="33" ref="D92:D95">D93</f>
        <v>3800</v>
      </c>
      <c r="E92" s="76">
        <f aca="true" t="shared" si="34" ref="E92:E95">E93</f>
        <v>0</v>
      </c>
      <c r="F92" s="72">
        <f t="shared" si="32"/>
        <v>3800</v>
      </c>
    </row>
    <row r="93" spans="1:6" ht="30">
      <c r="A93" s="83" t="s">
        <v>208</v>
      </c>
      <c r="B93" s="37" t="s">
        <v>161</v>
      </c>
      <c r="C93" s="75" t="s">
        <v>278</v>
      </c>
      <c r="D93" s="76">
        <f t="shared" si="33"/>
        <v>3800</v>
      </c>
      <c r="E93" s="76">
        <f t="shared" si="34"/>
        <v>0</v>
      </c>
      <c r="F93" s="72">
        <f t="shared" si="32"/>
        <v>3800</v>
      </c>
    </row>
    <row r="94" spans="1:6" ht="30">
      <c r="A94" s="83" t="s">
        <v>279</v>
      </c>
      <c r="B94" s="37" t="s">
        <v>161</v>
      </c>
      <c r="C94" s="75" t="s">
        <v>280</v>
      </c>
      <c r="D94" s="76">
        <f t="shared" si="33"/>
        <v>3800</v>
      </c>
      <c r="E94" s="76">
        <f t="shared" si="34"/>
        <v>0</v>
      </c>
      <c r="F94" s="76">
        <f t="shared" si="32"/>
        <v>3800</v>
      </c>
    </row>
    <row r="95" spans="1:6" ht="20.25">
      <c r="A95" s="83" t="s">
        <v>225</v>
      </c>
      <c r="B95" s="37" t="s">
        <v>161</v>
      </c>
      <c r="C95" s="75" t="s">
        <v>281</v>
      </c>
      <c r="D95" s="76">
        <f t="shared" si="33"/>
        <v>3800</v>
      </c>
      <c r="E95" s="76">
        <f t="shared" si="34"/>
        <v>0</v>
      </c>
      <c r="F95" s="72">
        <f t="shared" si="32"/>
        <v>3800</v>
      </c>
    </row>
    <row r="96" spans="1:6" ht="20.25">
      <c r="A96" s="89" t="s">
        <v>227</v>
      </c>
      <c r="B96" s="37" t="s">
        <v>161</v>
      </c>
      <c r="C96" s="75" t="s">
        <v>282</v>
      </c>
      <c r="D96" s="76">
        <v>3800</v>
      </c>
      <c r="E96" s="76">
        <v>0</v>
      </c>
      <c r="F96" s="72">
        <f t="shared" si="32"/>
        <v>3800</v>
      </c>
    </row>
    <row r="97" spans="1:6" ht="30">
      <c r="A97" s="83" t="s">
        <v>283</v>
      </c>
      <c r="B97" s="37" t="s">
        <v>161</v>
      </c>
      <c r="C97" s="75" t="s">
        <v>284</v>
      </c>
      <c r="D97" s="76">
        <f>D98</f>
        <v>118000</v>
      </c>
      <c r="E97" s="76">
        <f>E98</f>
        <v>23200</v>
      </c>
      <c r="F97" s="72">
        <f t="shared" si="32"/>
        <v>94800</v>
      </c>
    </row>
    <row r="98" spans="1:6" ht="66.75" customHeight="1">
      <c r="A98" s="83" t="s">
        <v>285</v>
      </c>
      <c r="B98" s="37" t="s">
        <v>161</v>
      </c>
      <c r="C98" s="75" t="s">
        <v>286</v>
      </c>
      <c r="D98" s="76">
        <v>118000</v>
      </c>
      <c r="E98" s="76">
        <f>E103+E108+E114</f>
        <v>23200</v>
      </c>
      <c r="F98" s="72">
        <f t="shared" si="32"/>
        <v>94800</v>
      </c>
    </row>
    <row r="99" spans="1:6" ht="78" customHeight="1">
      <c r="A99" s="90" t="s">
        <v>287</v>
      </c>
      <c r="B99" s="91" t="s">
        <v>161</v>
      </c>
      <c r="C99" s="75" t="s">
        <v>288</v>
      </c>
      <c r="D99" s="76">
        <f>D98</f>
        <v>118000</v>
      </c>
      <c r="E99" s="76">
        <f>E114</f>
        <v>23200</v>
      </c>
      <c r="F99" s="72">
        <f t="shared" si="32"/>
        <v>94800</v>
      </c>
    </row>
    <row r="100" spans="1:6" ht="22.5" customHeight="1">
      <c r="A100" s="90" t="s">
        <v>289</v>
      </c>
      <c r="B100" s="75" t="s">
        <v>161</v>
      </c>
      <c r="C100" s="75" t="s">
        <v>290</v>
      </c>
      <c r="D100" s="76">
        <f>D101</f>
        <v>6100</v>
      </c>
      <c r="E100" s="76">
        <f>E101</f>
        <v>0</v>
      </c>
      <c r="F100" s="72">
        <f t="shared" si="32"/>
        <v>6100</v>
      </c>
    </row>
    <row r="101" spans="1:6" ht="46.5" customHeight="1">
      <c r="A101" s="83" t="s">
        <v>208</v>
      </c>
      <c r="B101" s="75" t="s">
        <v>161</v>
      </c>
      <c r="C101" s="75" t="s">
        <v>291</v>
      </c>
      <c r="D101" s="76">
        <f>D103</f>
        <v>6100</v>
      </c>
      <c r="E101" s="76">
        <f>E103</f>
        <v>0</v>
      </c>
      <c r="F101" s="72">
        <f t="shared" si="32"/>
        <v>6100</v>
      </c>
    </row>
    <row r="102" spans="1:6" ht="29.25" customHeight="1">
      <c r="A102" s="83" t="s">
        <v>292</v>
      </c>
      <c r="B102" s="37" t="s">
        <v>161</v>
      </c>
      <c r="C102" s="75" t="s">
        <v>293</v>
      </c>
      <c r="D102" s="76">
        <f>D103</f>
        <v>6100</v>
      </c>
      <c r="E102" s="76">
        <f>E103</f>
        <v>0</v>
      </c>
      <c r="F102" s="72">
        <f t="shared" si="32"/>
        <v>6100</v>
      </c>
    </row>
    <row r="103" spans="1:6" ht="25.5" customHeight="1">
      <c r="A103" s="83" t="s">
        <v>222</v>
      </c>
      <c r="B103" s="37" t="s">
        <v>161</v>
      </c>
      <c r="C103" s="75" t="s">
        <v>294</v>
      </c>
      <c r="D103" s="76">
        <v>6100</v>
      </c>
      <c r="E103" s="76">
        <v>0</v>
      </c>
      <c r="F103" s="72">
        <f t="shared" si="32"/>
        <v>6100</v>
      </c>
    </row>
    <row r="104" spans="1:6" ht="31.5" customHeight="1">
      <c r="A104" s="90" t="s">
        <v>295</v>
      </c>
      <c r="B104" s="91" t="s">
        <v>161</v>
      </c>
      <c r="C104" s="75" t="s">
        <v>296</v>
      </c>
      <c r="D104" s="76">
        <f aca="true" t="shared" si="35" ref="D104:D105">D105</f>
        <v>5000</v>
      </c>
      <c r="E104" s="76">
        <f aca="true" t="shared" si="36" ref="E104:E105">E105</f>
        <v>0</v>
      </c>
      <c r="F104" s="72">
        <f t="shared" si="32"/>
        <v>5000</v>
      </c>
    </row>
    <row r="105" spans="1:6" ht="50.25" customHeight="1">
      <c r="A105" s="83" t="s">
        <v>206</v>
      </c>
      <c r="B105" s="75" t="s">
        <v>161</v>
      </c>
      <c r="C105" s="75" t="s">
        <v>297</v>
      </c>
      <c r="D105" s="76">
        <f t="shared" si="35"/>
        <v>5000</v>
      </c>
      <c r="E105" s="76">
        <f t="shared" si="36"/>
        <v>0</v>
      </c>
      <c r="F105" s="72">
        <f t="shared" si="32"/>
        <v>5000</v>
      </c>
    </row>
    <row r="106" spans="1:6" ht="45" customHeight="1">
      <c r="A106" s="83" t="s">
        <v>208</v>
      </c>
      <c r="B106" s="75" t="s">
        <v>161</v>
      </c>
      <c r="C106" s="75" t="s">
        <v>298</v>
      </c>
      <c r="D106" s="76">
        <f>D108</f>
        <v>5000</v>
      </c>
      <c r="E106" s="76">
        <f>E108</f>
        <v>0</v>
      </c>
      <c r="F106" s="72">
        <f t="shared" si="32"/>
        <v>5000</v>
      </c>
    </row>
    <row r="107" spans="1:6" ht="25.5" customHeight="1">
      <c r="A107" s="83" t="s">
        <v>292</v>
      </c>
      <c r="B107" s="37" t="s">
        <v>161</v>
      </c>
      <c r="C107" s="75" t="s">
        <v>299</v>
      </c>
      <c r="D107" s="76">
        <f>D108</f>
        <v>5000</v>
      </c>
      <c r="E107" s="76">
        <f>E108</f>
        <v>0</v>
      </c>
      <c r="F107" s="72">
        <f t="shared" si="32"/>
        <v>5000</v>
      </c>
    </row>
    <row r="108" spans="1:6" ht="26.25" customHeight="1">
      <c r="A108" s="83" t="s">
        <v>222</v>
      </c>
      <c r="B108" s="37" t="s">
        <v>161</v>
      </c>
      <c r="C108" s="75" t="s">
        <v>300</v>
      </c>
      <c r="D108" s="76">
        <v>5000</v>
      </c>
      <c r="E108" s="76">
        <v>0</v>
      </c>
      <c r="F108" s="72">
        <f t="shared" si="32"/>
        <v>5000</v>
      </c>
    </row>
    <row r="109" spans="1:6" ht="108" customHeight="1">
      <c r="A109" s="83" t="s">
        <v>301</v>
      </c>
      <c r="B109" s="37" t="s">
        <v>161</v>
      </c>
      <c r="C109" s="75" t="s">
        <v>302</v>
      </c>
      <c r="D109" s="76">
        <f>D111</f>
        <v>93100</v>
      </c>
      <c r="E109" s="76">
        <f>E111</f>
        <v>23200</v>
      </c>
      <c r="F109" s="72">
        <f t="shared" si="32"/>
        <v>69900</v>
      </c>
    </row>
    <row r="110" spans="1:6" ht="20.25">
      <c r="A110" s="83" t="s">
        <v>231</v>
      </c>
      <c r="B110" s="37" t="s">
        <v>161</v>
      </c>
      <c r="C110" s="75" t="s">
        <v>303</v>
      </c>
      <c r="D110" s="76">
        <f aca="true" t="shared" si="37" ref="D110:D113">D111</f>
        <v>93100</v>
      </c>
      <c r="E110" s="76">
        <f aca="true" t="shared" si="38" ref="E110:E113">E111</f>
        <v>23200</v>
      </c>
      <c r="F110" s="72">
        <f t="shared" si="32"/>
        <v>69900</v>
      </c>
    </row>
    <row r="111" spans="1:6" ht="20.25">
      <c r="A111" s="83" t="s">
        <v>147</v>
      </c>
      <c r="B111" s="37" t="s">
        <v>161</v>
      </c>
      <c r="C111" s="75" t="s">
        <v>304</v>
      </c>
      <c r="D111" s="76">
        <f t="shared" si="37"/>
        <v>93100</v>
      </c>
      <c r="E111" s="76">
        <f t="shared" si="38"/>
        <v>23200</v>
      </c>
      <c r="F111" s="72">
        <f t="shared" si="32"/>
        <v>69900</v>
      </c>
    </row>
    <row r="112" spans="1:6" ht="20.25">
      <c r="A112" s="83" t="s">
        <v>212</v>
      </c>
      <c r="B112" s="37" t="s">
        <v>161</v>
      </c>
      <c r="C112" s="75" t="s">
        <v>305</v>
      </c>
      <c r="D112" s="76">
        <f t="shared" si="37"/>
        <v>93100</v>
      </c>
      <c r="E112" s="76">
        <f t="shared" si="38"/>
        <v>23200</v>
      </c>
      <c r="F112" s="72">
        <f t="shared" si="32"/>
        <v>69900</v>
      </c>
    </row>
    <row r="113" spans="1:6" ht="20.25">
      <c r="A113" s="83" t="s">
        <v>306</v>
      </c>
      <c r="B113" s="37" t="s">
        <v>161</v>
      </c>
      <c r="C113" s="75" t="s">
        <v>307</v>
      </c>
      <c r="D113" s="76">
        <f t="shared" si="37"/>
        <v>93100</v>
      </c>
      <c r="E113" s="76">
        <f t="shared" si="38"/>
        <v>23200</v>
      </c>
      <c r="F113" s="72">
        <f t="shared" si="32"/>
        <v>69900</v>
      </c>
    </row>
    <row r="114" spans="1:6" ht="30">
      <c r="A114" s="83" t="s">
        <v>234</v>
      </c>
      <c r="B114" s="37" t="s">
        <v>161</v>
      </c>
      <c r="C114" s="75" t="s">
        <v>308</v>
      </c>
      <c r="D114" s="76">
        <v>93100</v>
      </c>
      <c r="E114" s="76">
        <v>23200</v>
      </c>
      <c r="F114" s="72">
        <f t="shared" si="32"/>
        <v>69900</v>
      </c>
    </row>
    <row r="115" spans="1:6" ht="30">
      <c r="A115" s="83" t="s">
        <v>309</v>
      </c>
      <c r="B115" s="37" t="s">
        <v>161</v>
      </c>
      <c r="C115" s="75" t="s">
        <v>310</v>
      </c>
      <c r="D115" s="76">
        <f aca="true" t="shared" si="39" ref="D115:D117">D116</f>
        <v>13800</v>
      </c>
      <c r="E115" s="76">
        <f>E116</f>
        <v>0</v>
      </c>
      <c r="F115" s="92">
        <f t="shared" si="32"/>
        <v>13800</v>
      </c>
    </row>
    <row r="116" spans="1:6" ht="36.75" customHeight="1">
      <c r="A116" s="83" t="s">
        <v>206</v>
      </c>
      <c r="B116" s="37" t="s">
        <v>161</v>
      </c>
      <c r="C116" s="75" t="s">
        <v>311</v>
      </c>
      <c r="D116" s="76">
        <f t="shared" si="39"/>
        <v>13800</v>
      </c>
      <c r="E116" s="76">
        <f>E117+E118</f>
        <v>0</v>
      </c>
      <c r="F116" s="76">
        <f t="shared" si="32"/>
        <v>13800</v>
      </c>
    </row>
    <row r="117" spans="1:6" ht="40.5" customHeight="1">
      <c r="A117" s="83" t="s">
        <v>208</v>
      </c>
      <c r="B117" s="37" t="s">
        <v>161</v>
      </c>
      <c r="C117" s="75" t="s">
        <v>312</v>
      </c>
      <c r="D117" s="76">
        <f t="shared" si="39"/>
        <v>13800</v>
      </c>
      <c r="E117" s="76">
        <v>0</v>
      </c>
      <c r="F117" s="72">
        <f t="shared" si="32"/>
        <v>13800</v>
      </c>
    </row>
    <row r="118" spans="1:6" ht="20.25">
      <c r="A118" s="83" t="s">
        <v>227</v>
      </c>
      <c r="B118" s="37" t="s">
        <v>161</v>
      </c>
      <c r="C118" s="75" t="s">
        <v>313</v>
      </c>
      <c r="D118" s="76">
        <v>13800</v>
      </c>
      <c r="E118" s="76">
        <v>0</v>
      </c>
      <c r="F118" s="72">
        <f t="shared" si="32"/>
        <v>13800</v>
      </c>
    </row>
    <row r="119" spans="1:6" ht="46.5" customHeight="1">
      <c r="A119" s="83" t="s">
        <v>314</v>
      </c>
      <c r="B119" s="37" t="s">
        <v>161</v>
      </c>
      <c r="C119" s="75" t="s">
        <v>315</v>
      </c>
      <c r="D119" s="76">
        <f>D120</f>
        <v>664100</v>
      </c>
      <c r="E119" s="76">
        <f aca="true" t="shared" si="40" ref="E119:E120">E120</f>
        <v>0</v>
      </c>
      <c r="F119" s="72">
        <f t="shared" si="32"/>
        <v>664100</v>
      </c>
    </row>
    <row r="120" spans="1:6" ht="21.75" customHeight="1">
      <c r="A120" s="83" t="s">
        <v>316</v>
      </c>
      <c r="B120" s="37" t="s">
        <v>161</v>
      </c>
      <c r="C120" s="75" t="s">
        <v>317</v>
      </c>
      <c r="D120" s="76">
        <f>D121+D155</f>
        <v>664100</v>
      </c>
      <c r="E120" s="76">
        <f t="shared" si="40"/>
        <v>0</v>
      </c>
      <c r="F120" s="72">
        <f t="shared" si="32"/>
        <v>664100</v>
      </c>
    </row>
    <row r="121" spans="1:6" ht="45.75" customHeight="1">
      <c r="A121" s="83" t="s">
        <v>318</v>
      </c>
      <c r="B121" s="37" t="s">
        <v>161</v>
      </c>
      <c r="C121" s="75" t="s">
        <v>319</v>
      </c>
      <c r="D121" s="76">
        <f>D127+D134+D141+D148</f>
        <v>564100</v>
      </c>
      <c r="E121" s="76">
        <v>0</v>
      </c>
      <c r="F121" s="72">
        <f t="shared" si="32"/>
        <v>564100</v>
      </c>
    </row>
    <row r="122" spans="1:6" ht="30">
      <c r="A122" s="83" t="s">
        <v>206</v>
      </c>
      <c r="B122" s="37" t="s">
        <v>161</v>
      </c>
      <c r="C122" s="75" t="s">
        <v>320</v>
      </c>
      <c r="D122" s="76">
        <f aca="true" t="shared" si="41" ref="D122:D126">D123</f>
        <v>484100</v>
      </c>
      <c r="E122" s="76">
        <f aca="true" t="shared" si="42" ref="E122:E126">E123</f>
        <v>0</v>
      </c>
      <c r="F122" s="72">
        <f t="shared" si="32"/>
        <v>484100</v>
      </c>
    </row>
    <row r="123" spans="1:6" ht="30">
      <c r="A123" s="83" t="s">
        <v>208</v>
      </c>
      <c r="B123" s="37" t="s">
        <v>161</v>
      </c>
      <c r="C123" s="75" t="s">
        <v>321</v>
      </c>
      <c r="D123" s="76">
        <f t="shared" si="41"/>
        <v>484100</v>
      </c>
      <c r="E123" s="76">
        <f t="shared" si="42"/>
        <v>0</v>
      </c>
      <c r="F123" s="72">
        <f t="shared" si="32"/>
        <v>484100</v>
      </c>
    </row>
    <row r="124" spans="1:6" ht="30">
      <c r="A124" s="83" t="s">
        <v>241</v>
      </c>
      <c r="B124" s="37" t="s">
        <v>161</v>
      </c>
      <c r="C124" s="75" t="s">
        <v>322</v>
      </c>
      <c r="D124" s="76">
        <f t="shared" si="41"/>
        <v>484100</v>
      </c>
      <c r="E124" s="76">
        <f t="shared" si="42"/>
        <v>0</v>
      </c>
      <c r="F124" s="72">
        <f t="shared" si="32"/>
        <v>484100</v>
      </c>
    </row>
    <row r="125" spans="1:6" ht="20.25">
      <c r="A125" s="83" t="s">
        <v>212</v>
      </c>
      <c r="B125" s="37" t="s">
        <v>161</v>
      </c>
      <c r="C125" s="75" t="s">
        <v>323</v>
      </c>
      <c r="D125" s="76">
        <f t="shared" si="41"/>
        <v>484100</v>
      </c>
      <c r="E125" s="76">
        <f t="shared" si="42"/>
        <v>0</v>
      </c>
      <c r="F125" s="72">
        <f t="shared" si="32"/>
        <v>484100</v>
      </c>
    </row>
    <row r="126" spans="1:6" ht="34.5" customHeight="1">
      <c r="A126" s="83" t="s">
        <v>292</v>
      </c>
      <c r="B126" s="37" t="s">
        <v>161</v>
      </c>
      <c r="C126" s="75" t="s">
        <v>324</v>
      </c>
      <c r="D126" s="76">
        <f t="shared" si="41"/>
        <v>484100</v>
      </c>
      <c r="E126" s="76">
        <f t="shared" si="42"/>
        <v>0</v>
      </c>
      <c r="F126" s="72">
        <f t="shared" si="32"/>
        <v>484100</v>
      </c>
    </row>
    <row r="127" spans="1:6" ht="20.25">
      <c r="A127" s="83" t="s">
        <v>325</v>
      </c>
      <c r="B127" s="37" t="s">
        <v>161</v>
      </c>
      <c r="C127" s="75" t="s">
        <v>326</v>
      </c>
      <c r="D127" s="76">
        <v>484100</v>
      </c>
      <c r="E127" s="76">
        <v>0</v>
      </c>
      <c r="F127" s="72">
        <f t="shared" si="32"/>
        <v>484100</v>
      </c>
    </row>
    <row r="128" spans="1:6" ht="60">
      <c r="A128" s="83" t="s">
        <v>327</v>
      </c>
      <c r="B128" s="37" t="s">
        <v>161</v>
      </c>
      <c r="C128" s="75" t="s">
        <v>328</v>
      </c>
      <c r="D128" s="76">
        <f aca="true" t="shared" si="43" ref="D128:D133">D129</f>
        <v>73800</v>
      </c>
      <c r="E128" s="76">
        <f aca="true" t="shared" si="44" ref="E128:E133">E129</f>
        <v>0</v>
      </c>
      <c r="F128" s="72">
        <f t="shared" si="32"/>
        <v>73800</v>
      </c>
    </row>
    <row r="129" spans="1:6" ht="30">
      <c r="A129" s="83" t="s">
        <v>206</v>
      </c>
      <c r="B129" s="37" t="s">
        <v>161</v>
      </c>
      <c r="C129" s="75" t="s">
        <v>329</v>
      </c>
      <c r="D129" s="76">
        <f t="shared" si="43"/>
        <v>73800</v>
      </c>
      <c r="E129" s="76">
        <f t="shared" si="44"/>
        <v>0</v>
      </c>
      <c r="F129" s="72">
        <f t="shared" si="32"/>
        <v>73800</v>
      </c>
    </row>
    <row r="130" spans="1:6" ht="30">
      <c r="A130" s="83" t="s">
        <v>208</v>
      </c>
      <c r="B130" s="37" t="s">
        <v>161</v>
      </c>
      <c r="C130" s="75" t="s">
        <v>330</v>
      </c>
      <c r="D130" s="76">
        <f t="shared" si="43"/>
        <v>73800</v>
      </c>
      <c r="E130" s="76">
        <f t="shared" si="44"/>
        <v>0</v>
      </c>
      <c r="F130" s="72">
        <f t="shared" si="32"/>
        <v>73800</v>
      </c>
    </row>
    <row r="131" spans="1:6" ht="30">
      <c r="A131" s="83" t="s">
        <v>241</v>
      </c>
      <c r="B131" s="37" t="s">
        <v>161</v>
      </c>
      <c r="C131" s="75" t="s">
        <v>331</v>
      </c>
      <c r="D131" s="76">
        <f t="shared" si="43"/>
        <v>73800</v>
      </c>
      <c r="E131" s="76">
        <f t="shared" si="44"/>
        <v>0</v>
      </c>
      <c r="F131" s="72">
        <f t="shared" si="32"/>
        <v>73800</v>
      </c>
    </row>
    <row r="132" spans="1:6" ht="20.25">
      <c r="A132" s="83" t="s">
        <v>212</v>
      </c>
      <c r="B132" s="37" t="s">
        <v>161</v>
      </c>
      <c r="C132" s="75" t="s">
        <v>332</v>
      </c>
      <c r="D132" s="76">
        <f t="shared" si="43"/>
        <v>73800</v>
      </c>
      <c r="E132" s="76">
        <f t="shared" si="44"/>
        <v>0</v>
      </c>
      <c r="F132" s="72">
        <f t="shared" si="32"/>
        <v>73800</v>
      </c>
    </row>
    <row r="133" spans="1:6" ht="20.25">
      <c r="A133" s="83" t="s">
        <v>292</v>
      </c>
      <c r="B133" s="37" t="s">
        <v>161</v>
      </c>
      <c r="C133" s="75" t="s">
        <v>333</v>
      </c>
      <c r="D133" s="76">
        <f t="shared" si="43"/>
        <v>73800</v>
      </c>
      <c r="E133" s="76">
        <f t="shared" si="44"/>
        <v>0</v>
      </c>
      <c r="F133" s="72">
        <f t="shared" si="32"/>
        <v>73800</v>
      </c>
    </row>
    <row r="134" spans="1:6" ht="20.25">
      <c r="A134" s="83" t="s">
        <v>325</v>
      </c>
      <c r="B134" s="37" t="s">
        <v>161</v>
      </c>
      <c r="C134" s="75" t="s">
        <v>334</v>
      </c>
      <c r="D134" s="76">
        <v>73800</v>
      </c>
      <c r="E134" s="76">
        <v>0</v>
      </c>
      <c r="F134" s="72">
        <f t="shared" si="32"/>
        <v>73800</v>
      </c>
    </row>
    <row r="135" spans="1:6" ht="105">
      <c r="A135" s="83" t="s">
        <v>335</v>
      </c>
      <c r="B135" s="37" t="s">
        <v>161</v>
      </c>
      <c r="C135" s="75" t="s">
        <v>336</v>
      </c>
      <c r="D135" s="76">
        <f aca="true" t="shared" si="45" ref="D135:D140">D136</f>
        <v>4800</v>
      </c>
      <c r="E135" s="76">
        <f aca="true" t="shared" si="46" ref="E135:E140">E136</f>
        <v>0</v>
      </c>
      <c r="F135" s="72">
        <f t="shared" si="32"/>
        <v>4800</v>
      </c>
    </row>
    <row r="136" spans="1:6" ht="33.75" customHeight="1">
      <c r="A136" s="83" t="s">
        <v>206</v>
      </c>
      <c r="B136" s="37" t="s">
        <v>161</v>
      </c>
      <c r="C136" s="75" t="s">
        <v>337</v>
      </c>
      <c r="D136" s="76">
        <f t="shared" si="45"/>
        <v>4800</v>
      </c>
      <c r="E136" s="76">
        <f t="shared" si="46"/>
        <v>0</v>
      </c>
      <c r="F136" s="72">
        <f t="shared" si="32"/>
        <v>4800</v>
      </c>
    </row>
    <row r="137" spans="1:6" ht="38.25" customHeight="1">
      <c r="A137" s="83" t="s">
        <v>208</v>
      </c>
      <c r="B137" s="37" t="s">
        <v>161</v>
      </c>
      <c r="C137" s="75" t="s">
        <v>338</v>
      </c>
      <c r="D137" s="76">
        <f t="shared" si="45"/>
        <v>4800</v>
      </c>
      <c r="E137" s="76">
        <f t="shared" si="46"/>
        <v>0</v>
      </c>
      <c r="F137" s="72">
        <f t="shared" si="32"/>
        <v>4800</v>
      </c>
    </row>
    <row r="138" spans="1:6" ht="38.25" customHeight="1">
      <c r="A138" s="83" t="s">
        <v>241</v>
      </c>
      <c r="B138" s="37" t="s">
        <v>161</v>
      </c>
      <c r="C138" s="75" t="s">
        <v>339</v>
      </c>
      <c r="D138" s="76">
        <f t="shared" si="45"/>
        <v>4800</v>
      </c>
      <c r="E138" s="76">
        <f t="shared" si="46"/>
        <v>0</v>
      </c>
      <c r="F138" s="72">
        <f t="shared" si="32"/>
        <v>4800</v>
      </c>
    </row>
    <row r="139" spans="1:6" ht="20.25">
      <c r="A139" s="83" t="s">
        <v>212</v>
      </c>
      <c r="B139" s="37" t="s">
        <v>161</v>
      </c>
      <c r="C139" s="75" t="s">
        <v>340</v>
      </c>
      <c r="D139" s="76">
        <f t="shared" si="45"/>
        <v>4800</v>
      </c>
      <c r="E139" s="76">
        <f t="shared" si="46"/>
        <v>0</v>
      </c>
      <c r="F139" s="72">
        <f t="shared" si="32"/>
        <v>4800</v>
      </c>
    </row>
    <row r="140" spans="1:6" ht="20.25">
      <c r="A140" s="83" t="s">
        <v>292</v>
      </c>
      <c r="B140" s="37" t="s">
        <v>161</v>
      </c>
      <c r="C140" s="75" t="s">
        <v>341</v>
      </c>
      <c r="D140" s="76">
        <f t="shared" si="45"/>
        <v>4800</v>
      </c>
      <c r="E140" s="76">
        <f t="shared" si="46"/>
        <v>0</v>
      </c>
      <c r="F140" s="72">
        <f t="shared" si="32"/>
        <v>4800</v>
      </c>
    </row>
    <row r="141" spans="1:6" ht="20.25">
      <c r="A141" s="83" t="s">
        <v>325</v>
      </c>
      <c r="B141" s="37" t="s">
        <v>161</v>
      </c>
      <c r="C141" s="75" t="s">
        <v>342</v>
      </c>
      <c r="D141" s="76">
        <v>4800</v>
      </c>
      <c r="E141" s="76">
        <v>0</v>
      </c>
      <c r="F141" s="72">
        <f t="shared" si="32"/>
        <v>4800</v>
      </c>
    </row>
    <row r="142" spans="1:6" ht="90">
      <c r="A142" s="83" t="s">
        <v>343</v>
      </c>
      <c r="B142" s="37" t="s">
        <v>161</v>
      </c>
      <c r="C142" s="75" t="s">
        <v>344</v>
      </c>
      <c r="D142" s="76">
        <f aca="true" t="shared" si="47" ref="D142:D147">D143</f>
        <v>1400</v>
      </c>
      <c r="E142" s="76">
        <f aca="true" t="shared" si="48" ref="E142:E147">E143</f>
        <v>0</v>
      </c>
      <c r="F142" s="72">
        <f t="shared" si="32"/>
        <v>1400</v>
      </c>
    </row>
    <row r="143" spans="1:6" ht="30">
      <c r="A143" s="83" t="s">
        <v>206</v>
      </c>
      <c r="B143" s="37" t="s">
        <v>161</v>
      </c>
      <c r="C143" s="75" t="s">
        <v>345</v>
      </c>
      <c r="D143" s="76">
        <f t="shared" si="47"/>
        <v>1400</v>
      </c>
      <c r="E143" s="76">
        <f t="shared" si="48"/>
        <v>0</v>
      </c>
      <c r="F143" s="72">
        <f t="shared" si="32"/>
        <v>1400</v>
      </c>
    </row>
    <row r="144" spans="1:6" ht="30">
      <c r="A144" s="83" t="s">
        <v>208</v>
      </c>
      <c r="B144" s="37" t="s">
        <v>161</v>
      </c>
      <c r="C144" s="75" t="s">
        <v>346</v>
      </c>
      <c r="D144" s="76">
        <f t="shared" si="47"/>
        <v>1400</v>
      </c>
      <c r="E144" s="76">
        <f t="shared" si="48"/>
        <v>0</v>
      </c>
      <c r="F144" s="72">
        <f t="shared" si="32"/>
        <v>1400</v>
      </c>
    </row>
    <row r="145" spans="1:6" ht="30">
      <c r="A145" s="83" t="s">
        <v>241</v>
      </c>
      <c r="B145" s="37" t="s">
        <v>161</v>
      </c>
      <c r="C145" s="75" t="s">
        <v>347</v>
      </c>
      <c r="D145" s="76">
        <f t="shared" si="47"/>
        <v>1400</v>
      </c>
      <c r="E145" s="76">
        <f t="shared" si="48"/>
        <v>0</v>
      </c>
      <c r="F145" s="72">
        <f t="shared" si="32"/>
        <v>1400</v>
      </c>
    </row>
    <row r="146" spans="1:6" ht="20.25">
      <c r="A146" s="83" t="s">
        <v>212</v>
      </c>
      <c r="B146" s="37" t="s">
        <v>161</v>
      </c>
      <c r="C146" s="75" t="s">
        <v>348</v>
      </c>
      <c r="D146" s="76">
        <f t="shared" si="47"/>
        <v>1400</v>
      </c>
      <c r="E146" s="76">
        <f t="shared" si="48"/>
        <v>0</v>
      </c>
      <c r="F146" s="72">
        <f t="shared" si="32"/>
        <v>1400</v>
      </c>
    </row>
    <row r="147" spans="1:6" ht="20.25">
      <c r="A147" s="83" t="s">
        <v>292</v>
      </c>
      <c r="B147" s="37" t="s">
        <v>161</v>
      </c>
      <c r="C147" s="75" t="s">
        <v>349</v>
      </c>
      <c r="D147" s="76">
        <f t="shared" si="47"/>
        <v>1400</v>
      </c>
      <c r="E147" s="76">
        <f t="shared" si="48"/>
        <v>0</v>
      </c>
      <c r="F147" s="72">
        <f t="shared" si="32"/>
        <v>1400</v>
      </c>
    </row>
    <row r="148" spans="1:6" ht="20.25">
      <c r="A148" s="83" t="s">
        <v>325</v>
      </c>
      <c r="B148" s="37" t="s">
        <v>161</v>
      </c>
      <c r="C148" s="75" t="s">
        <v>350</v>
      </c>
      <c r="D148" s="76">
        <v>1400</v>
      </c>
      <c r="E148" s="76">
        <v>0</v>
      </c>
      <c r="F148" s="72">
        <f>D148+E148</f>
        <v>1400</v>
      </c>
    </row>
    <row r="149" spans="1:6" ht="45">
      <c r="A149" s="83" t="s">
        <v>351</v>
      </c>
      <c r="B149" s="37" t="s">
        <v>161</v>
      </c>
      <c r="C149" s="75" t="s">
        <v>352</v>
      </c>
      <c r="D149" s="76">
        <f aca="true" t="shared" si="49" ref="D149:D154">D150</f>
        <v>100000</v>
      </c>
      <c r="E149" s="76">
        <f aca="true" t="shared" si="50" ref="E149:E154">E150</f>
        <v>0</v>
      </c>
      <c r="F149" s="72">
        <f aca="true" t="shared" si="51" ref="F149:F156">D149-E149</f>
        <v>100000</v>
      </c>
    </row>
    <row r="150" spans="1:6" ht="30">
      <c r="A150" s="83" t="s">
        <v>206</v>
      </c>
      <c r="B150" s="37" t="s">
        <v>161</v>
      </c>
      <c r="C150" s="75" t="s">
        <v>353</v>
      </c>
      <c r="D150" s="76">
        <f t="shared" si="49"/>
        <v>100000</v>
      </c>
      <c r="E150" s="76">
        <f t="shared" si="50"/>
        <v>0</v>
      </c>
      <c r="F150" s="72">
        <f t="shared" si="51"/>
        <v>100000</v>
      </c>
    </row>
    <row r="151" spans="1:6" ht="30">
      <c r="A151" s="83" t="s">
        <v>208</v>
      </c>
      <c r="B151" s="37" t="s">
        <v>161</v>
      </c>
      <c r="C151" s="75" t="s">
        <v>354</v>
      </c>
      <c r="D151" s="76">
        <f t="shared" si="49"/>
        <v>100000</v>
      </c>
      <c r="E151" s="76">
        <f t="shared" si="50"/>
        <v>0</v>
      </c>
      <c r="F151" s="72">
        <f t="shared" si="51"/>
        <v>100000</v>
      </c>
    </row>
    <row r="152" spans="1:6" ht="30">
      <c r="A152" s="83" t="s">
        <v>241</v>
      </c>
      <c r="B152" s="37" t="s">
        <v>161</v>
      </c>
      <c r="C152" s="75" t="s">
        <v>355</v>
      </c>
      <c r="D152" s="76">
        <f t="shared" si="49"/>
        <v>100000</v>
      </c>
      <c r="E152" s="76">
        <f t="shared" si="50"/>
        <v>0</v>
      </c>
      <c r="F152" s="72">
        <f t="shared" si="51"/>
        <v>100000</v>
      </c>
    </row>
    <row r="153" spans="1:6" ht="20.25">
      <c r="A153" s="83" t="s">
        <v>212</v>
      </c>
      <c r="B153" s="37" t="s">
        <v>161</v>
      </c>
      <c r="C153" s="75" t="s">
        <v>356</v>
      </c>
      <c r="D153" s="76">
        <f t="shared" si="49"/>
        <v>100000</v>
      </c>
      <c r="E153" s="76">
        <f t="shared" si="50"/>
        <v>0</v>
      </c>
      <c r="F153" s="72">
        <f t="shared" si="51"/>
        <v>100000</v>
      </c>
    </row>
    <row r="154" spans="1:6" ht="20.25">
      <c r="A154" s="83" t="s">
        <v>292</v>
      </c>
      <c r="B154" s="37" t="s">
        <v>161</v>
      </c>
      <c r="C154" s="75" t="s">
        <v>357</v>
      </c>
      <c r="D154" s="76">
        <f t="shared" si="49"/>
        <v>100000</v>
      </c>
      <c r="E154" s="76">
        <f t="shared" si="50"/>
        <v>0</v>
      </c>
      <c r="F154" s="72">
        <f t="shared" si="51"/>
        <v>100000</v>
      </c>
    </row>
    <row r="155" spans="1:6" ht="20.25">
      <c r="A155" s="83" t="s">
        <v>325</v>
      </c>
      <c r="B155" s="37" t="s">
        <v>161</v>
      </c>
      <c r="C155" s="75" t="s">
        <v>358</v>
      </c>
      <c r="D155" s="76">
        <v>100000</v>
      </c>
      <c r="E155" s="76">
        <v>0</v>
      </c>
      <c r="F155" s="72">
        <f t="shared" si="51"/>
        <v>100000</v>
      </c>
    </row>
    <row r="156" spans="1:6" ht="50.25" customHeight="1">
      <c r="A156" s="93" t="s">
        <v>359</v>
      </c>
      <c r="B156" s="37" t="s">
        <v>161</v>
      </c>
      <c r="C156" s="75" t="s">
        <v>360</v>
      </c>
      <c r="D156" s="76">
        <f>D179+D157</f>
        <v>2519650</v>
      </c>
      <c r="E156" s="76">
        <f>E158+E177+E178+E179</f>
        <v>1413546.69</v>
      </c>
      <c r="F156" s="72">
        <f t="shared" si="51"/>
        <v>1106103.31</v>
      </c>
    </row>
    <row r="157" spans="1:6" ht="30">
      <c r="A157" s="83" t="s">
        <v>361</v>
      </c>
      <c r="B157" s="37" t="s">
        <v>161</v>
      </c>
      <c r="C157" s="75" t="s">
        <v>362</v>
      </c>
      <c r="D157" s="76">
        <f>D165+D170+D175+D176+D177+D178</f>
        <v>1646350</v>
      </c>
      <c r="E157" s="76">
        <f>E165+E170+E175</f>
        <v>8100</v>
      </c>
      <c r="F157" s="76">
        <f>F158-150</f>
        <v>1638100</v>
      </c>
    </row>
    <row r="158" spans="1:6" ht="20.25">
      <c r="A158" s="83" t="s">
        <v>231</v>
      </c>
      <c r="B158" s="37" t="s">
        <v>161</v>
      </c>
      <c r="C158" s="75" t="s">
        <v>362</v>
      </c>
      <c r="D158" s="76">
        <f>D157</f>
        <v>1646350</v>
      </c>
      <c r="E158" s="76">
        <f>E157</f>
        <v>8100</v>
      </c>
      <c r="F158" s="72">
        <f aca="true" t="shared" si="52" ref="F158:F210">D158-E158</f>
        <v>1638250</v>
      </c>
    </row>
    <row r="159" spans="1:6" ht="75">
      <c r="A159" s="83" t="s">
        <v>363</v>
      </c>
      <c r="B159" s="37" t="s">
        <v>161</v>
      </c>
      <c r="C159" s="75" t="s">
        <v>364</v>
      </c>
      <c r="D159" s="76">
        <f>D165+D170</f>
        <v>342700</v>
      </c>
      <c r="E159" s="76">
        <f>E170</f>
        <v>6400</v>
      </c>
      <c r="F159" s="72">
        <f t="shared" si="52"/>
        <v>336300</v>
      </c>
    </row>
    <row r="160" spans="1:6" ht="135">
      <c r="A160" s="83" t="s">
        <v>365</v>
      </c>
      <c r="B160" s="37" t="s">
        <v>161</v>
      </c>
      <c r="C160" s="75" t="s">
        <v>366</v>
      </c>
      <c r="D160" s="76">
        <f aca="true" t="shared" si="53" ref="D160:D164">D161</f>
        <v>321800</v>
      </c>
      <c r="E160" s="76">
        <f aca="true" t="shared" si="54" ref="E160:E164">E161</f>
        <v>0</v>
      </c>
      <c r="F160" s="72">
        <f t="shared" si="52"/>
        <v>321800</v>
      </c>
    </row>
    <row r="161" spans="1:6" ht="20.25">
      <c r="A161" s="83" t="s">
        <v>249</v>
      </c>
      <c r="B161" s="37" t="s">
        <v>161</v>
      </c>
      <c r="C161" s="75" t="s">
        <v>367</v>
      </c>
      <c r="D161" s="76">
        <f t="shared" si="53"/>
        <v>321800</v>
      </c>
      <c r="E161" s="76">
        <f t="shared" si="54"/>
        <v>0</v>
      </c>
      <c r="F161" s="72">
        <f t="shared" si="52"/>
        <v>321800</v>
      </c>
    </row>
    <row r="162" spans="1:6" ht="60">
      <c r="A162" s="83" t="s">
        <v>368</v>
      </c>
      <c r="B162" s="37" t="s">
        <v>161</v>
      </c>
      <c r="C162" s="75" t="s">
        <v>369</v>
      </c>
      <c r="D162" s="76">
        <f t="shared" si="53"/>
        <v>321800</v>
      </c>
      <c r="E162" s="76">
        <f t="shared" si="54"/>
        <v>0</v>
      </c>
      <c r="F162" s="72">
        <f t="shared" si="52"/>
        <v>321800</v>
      </c>
    </row>
    <row r="163" spans="1:6" ht="21.75" customHeight="1">
      <c r="A163" s="83" t="s">
        <v>212</v>
      </c>
      <c r="B163" s="37" t="s">
        <v>161</v>
      </c>
      <c r="C163" s="75" t="s">
        <v>370</v>
      </c>
      <c r="D163" s="76">
        <f t="shared" si="53"/>
        <v>321800</v>
      </c>
      <c r="E163" s="76">
        <f t="shared" si="54"/>
        <v>0</v>
      </c>
      <c r="F163" s="72">
        <f t="shared" si="52"/>
        <v>321800</v>
      </c>
    </row>
    <row r="164" spans="1:6" ht="27.75" customHeight="1">
      <c r="A164" s="83" t="s">
        <v>371</v>
      </c>
      <c r="B164" s="37" t="s">
        <v>161</v>
      </c>
      <c r="C164" s="75" t="s">
        <v>372</v>
      </c>
      <c r="D164" s="76">
        <f t="shared" si="53"/>
        <v>321800</v>
      </c>
      <c r="E164" s="76">
        <f t="shared" si="54"/>
        <v>0</v>
      </c>
      <c r="F164" s="72">
        <f t="shared" si="52"/>
        <v>321800</v>
      </c>
    </row>
    <row r="165" spans="1:6" ht="47.25" customHeight="1">
      <c r="A165" s="83" t="s">
        <v>373</v>
      </c>
      <c r="B165" s="37" t="s">
        <v>161</v>
      </c>
      <c r="C165" s="75" t="s">
        <v>374</v>
      </c>
      <c r="D165" s="76">
        <v>321800</v>
      </c>
      <c r="E165" s="76">
        <v>0</v>
      </c>
      <c r="F165" s="72">
        <f t="shared" si="52"/>
        <v>321800</v>
      </c>
    </row>
    <row r="166" spans="1:6" ht="151.5" customHeight="1">
      <c r="A166" s="83" t="s">
        <v>365</v>
      </c>
      <c r="B166" s="37" t="s">
        <v>161</v>
      </c>
      <c r="C166" s="75" t="s">
        <v>375</v>
      </c>
      <c r="D166" s="76">
        <f aca="true" t="shared" si="55" ref="D166:D169">D167</f>
        <v>20900</v>
      </c>
      <c r="E166" s="76">
        <f aca="true" t="shared" si="56" ref="E166:E169">E167</f>
        <v>6400</v>
      </c>
      <c r="F166" s="76">
        <f t="shared" si="52"/>
        <v>14500</v>
      </c>
    </row>
    <row r="167" spans="1:6" ht="26.25" customHeight="1">
      <c r="A167" s="83" t="s">
        <v>249</v>
      </c>
      <c r="B167" s="37" t="s">
        <v>161</v>
      </c>
      <c r="C167" s="75" t="s">
        <v>376</v>
      </c>
      <c r="D167" s="76">
        <f t="shared" si="55"/>
        <v>20900</v>
      </c>
      <c r="E167" s="76">
        <f t="shared" si="56"/>
        <v>6400</v>
      </c>
      <c r="F167" s="76">
        <f t="shared" si="52"/>
        <v>14500</v>
      </c>
    </row>
    <row r="168" spans="1:6" ht="67.5" customHeight="1">
      <c r="A168" s="83" t="s">
        <v>368</v>
      </c>
      <c r="B168" s="37" t="s">
        <v>161</v>
      </c>
      <c r="C168" s="75" t="s">
        <v>377</v>
      </c>
      <c r="D168" s="76">
        <f t="shared" si="55"/>
        <v>20900</v>
      </c>
      <c r="E168" s="76">
        <f t="shared" si="56"/>
        <v>6400</v>
      </c>
      <c r="F168" s="76">
        <f t="shared" si="52"/>
        <v>14500</v>
      </c>
    </row>
    <row r="169" spans="1:6" ht="24" customHeight="1">
      <c r="A169" s="83" t="s">
        <v>212</v>
      </c>
      <c r="B169" s="37" t="s">
        <v>161</v>
      </c>
      <c r="C169" s="75" t="s">
        <v>378</v>
      </c>
      <c r="D169" s="76">
        <f t="shared" si="55"/>
        <v>20900</v>
      </c>
      <c r="E169" s="76">
        <f t="shared" si="56"/>
        <v>6400</v>
      </c>
      <c r="F169" s="76">
        <f t="shared" si="52"/>
        <v>14500</v>
      </c>
    </row>
    <row r="170" spans="1:6" ht="34.5" customHeight="1">
      <c r="A170" s="83" t="s">
        <v>371</v>
      </c>
      <c r="B170" s="37" t="s">
        <v>161</v>
      </c>
      <c r="C170" s="75" t="s">
        <v>379</v>
      </c>
      <c r="D170" s="76">
        <v>20900</v>
      </c>
      <c r="E170" s="76">
        <v>6400</v>
      </c>
      <c r="F170" s="76">
        <f t="shared" si="52"/>
        <v>14500</v>
      </c>
    </row>
    <row r="171" spans="1:6" ht="93.75" customHeight="1">
      <c r="A171" s="83" t="s">
        <v>380</v>
      </c>
      <c r="B171" s="37" t="s">
        <v>161</v>
      </c>
      <c r="C171" s="75" t="s">
        <v>381</v>
      </c>
      <c r="D171" s="76">
        <f>D175</f>
        <v>5900</v>
      </c>
      <c r="E171" s="76">
        <f>E175</f>
        <v>1700</v>
      </c>
      <c r="F171" s="72">
        <f t="shared" si="52"/>
        <v>4200</v>
      </c>
    </row>
    <row r="172" spans="1:6" ht="34.5" customHeight="1">
      <c r="A172" s="83" t="s">
        <v>249</v>
      </c>
      <c r="B172" s="37" t="s">
        <v>161</v>
      </c>
      <c r="C172" s="75" t="s">
        <v>382</v>
      </c>
      <c r="D172" s="76">
        <f aca="true" t="shared" si="57" ref="D172:D174">D171</f>
        <v>5900</v>
      </c>
      <c r="E172" s="76">
        <f aca="true" t="shared" si="58" ref="E172:E174">E171</f>
        <v>1700</v>
      </c>
      <c r="F172" s="72">
        <f t="shared" si="52"/>
        <v>4200</v>
      </c>
    </row>
    <row r="173" spans="1:6" ht="80.25" customHeight="1">
      <c r="A173" s="83" t="s">
        <v>368</v>
      </c>
      <c r="B173" s="37" t="s">
        <v>161</v>
      </c>
      <c r="C173" s="75" t="s">
        <v>383</v>
      </c>
      <c r="D173" s="76">
        <f t="shared" si="57"/>
        <v>5900</v>
      </c>
      <c r="E173" s="76">
        <f t="shared" si="58"/>
        <v>1700</v>
      </c>
      <c r="F173" s="72">
        <f t="shared" si="52"/>
        <v>4200</v>
      </c>
    </row>
    <row r="174" spans="1:6" ht="34.5" customHeight="1">
      <c r="A174" s="83" t="s">
        <v>212</v>
      </c>
      <c r="B174" s="37" t="s">
        <v>161</v>
      </c>
      <c r="C174" s="75" t="s">
        <v>384</v>
      </c>
      <c r="D174" s="76">
        <f t="shared" si="57"/>
        <v>5900</v>
      </c>
      <c r="E174" s="76">
        <f t="shared" si="58"/>
        <v>1700</v>
      </c>
      <c r="F174" s="72">
        <f t="shared" si="52"/>
        <v>4200</v>
      </c>
    </row>
    <row r="175" spans="1:6" ht="37.5" customHeight="1">
      <c r="A175" s="83" t="s">
        <v>371</v>
      </c>
      <c r="B175" s="37" t="s">
        <v>161</v>
      </c>
      <c r="C175" s="75" t="s">
        <v>385</v>
      </c>
      <c r="D175" s="76">
        <v>5900</v>
      </c>
      <c r="E175" s="76">
        <v>1700</v>
      </c>
      <c r="F175" s="72">
        <f t="shared" si="52"/>
        <v>4200</v>
      </c>
    </row>
    <row r="176" spans="1:6" ht="65.25" customHeight="1">
      <c r="A176" s="83" t="s">
        <v>386</v>
      </c>
      <c r="B176" s="37" t="s">
        <v>161</v>
      </c>
      <c r="C176" s="75" t="s">
        <v>387</v>
      </c>
      <c r="D176" s="76">
        <v>6400</v>
      </c>
      <c r="E176" s="76">
        <v>0</v>
      </c>
      <c r="F176" s="72">
        <f t="shared" si="52"/>
        <v>6400</v>
      </c>
    </row>
    <row r="177" spans="1:6" ht="65.25" customHeight="1">
      <c r="A177" s="83" t="s">
        <v>386</v>
      </c>
      <c r="B177" s="37" t="s">
        <v>161</v>
      </c>
      <c r="C177" s="75" t="s">
        <v>388</v>
      </c>
      <c r="D177" s="76">
        <v>229900</v>
      </c>
      <c r="E177" s="76">
        <v>229900</v>
      </c>
      <c r="F177" s="72">
        <f t="shared" si="52"/>
        <v>0</v>
      </c>
    </row>
    <row r="178" spans="1:6" ht="42" customHeight="1">
      <c r="A178" s="83" t="s">
        <v>389</v>
      </c>
      <c r="B178" s="37" t="s">
        <v>161</v>
      </c>
      <c r="C178" s="75" t="s">
        <v>388</v>
      </c>
      <c r="D178" s="76">
        <v>1061450</v>
      </c>
      <c r="E178" s="76">
        <v>1061450</v>
      </c>
      <c r="F178" s="72">
        <f t="shared" si="52"/>
        <v>0</v>
      </c>
    </row>
    <row r="179" spans="1:6" ht="20.25">
      <c r="A179" s="83" t="s">
        <v>390</v>
      </c>
      <c r="B179" s="37" t="s">
        <v>161</v>
      </c>
      <c r="C179" s="75" t="s">
        <v>391</v>
      </c>
      <c r="D179" s="76">
        <f>D186+D193</f>
        <v>873300</v>
      </c>
      <c r="E179" s="76">
        <f>E186+E193</f>
        <v>114096.69</v>
      </c>
      <c r="F179" s="72">
        <f t="shared" si="52"/>
        <v>759203.31</v>
      </c>
    </row>
    <row r="180" spans="1:6" ht="45" customHeight="1">
      <c r="A180" s="83" t="s">
        <v>392</v>
      </c>
      <c r="B180" s="37" t="s">
        <v>161</v>
      </c>
      <c r="C180" s="75" t="s">
        <v>393</v>
      </c>
      <c r="D180" s="76">
        <f>D186</f>
        <v>773300</v>
      </c>
      <c r="E180" s="76">
        <f aca="true" t="shared" si="59" ref="E180:E185">E181</f>
        <v>94096.69</v>
      </c>
      <c r="F180" s="72">
        <f t="shared" si="52"/>
        <v>679203.31</v>
      </c>
    </row>
    <row r="181" spans="1:6" ht="36.75" customHeight="1">
      <c r="A181" s="83" t="s">
        <v>206</v>
      </c>
      <c r="B181" s="37" t="s">
        <v>161</v>
      </c>
      <c r="C181" s="75" t="s">
        <v>394</v>
      </c>
      <c r="D181" s="76">
        <f aca="true" t="shared" si="60" ref="D181:D185">D180</f>
        <v>773300</v>
      </c>
      <c r="E181" s="76">
        <f t="shared" si="59"/>
        <v>94096.69</v>
      </c>
      <c r="F181" s="72">
        <f t="shared" si="52"/>
        <v>679203.31</v>
      </c>
    </row>
    <row r="182" spans="1:6" ht="36" customHeight="1">
      <c r="A182" s="83" t="s">
        <v>208</v>
      </c>
      <c r="B182" s="37" t="s">
        <v>161</v>
      </c>
      <c r="C182" s="75" t="s">
        <v>395</v>
      </c>
      <c r="D182" s="76">
        <f t="shared" si="60"/>
        <v>773300</v>
      </c>
      <c r="E182" s="76">
        <f t="shared" si="59"/>
        <v>94096.69</v>
      </c>
      <c r="F182" s="72">
        <f t="shared" si="52"/>
        <v>679203.31</v>
      </c>
    </row>
    <row r="183" spans="1:6" ht="36.75" customHeight="1">
      <c r="A183" s="83" t="s">
        <v>241</v>
      </c>
      <c r="B183" s="37" t="s">
        <v>161</v>
      </c>
      <c r="C183" s="75" t="s">
        <v>396</v>
      </c>
      <c r="D183" s="76">
        <f t="shared" si="60"/>
        <v>773300</v>
      </c>
      <c r="E183" s="76">
        <f t="shared" si="59"/>
        <v>94096.69</v>
      </c>
      <c r="F183" s="72">
        <f t="shared" si="52"/>
        <v>679203.31</v>
      </c>
    </row>
    <row r="184" spans="1:6" ht="25.5" customHeight="1">
      <c r="A184" s="83" t="s">
        <v>212</v>
      </c>
      <c r="B184" s="37" t="s">
        <v>161</v>
      </c>
      <c r="C184" s="75" t="s">
        <v>397</v>
      </c>
      <c r="D184" s="76">
        <f t="shared" si="60"/>
        <v>773300</v>
      </c>
      <c r="E184" s="76">
        <f t="shared" si="59"/>
        <v>94096.69</v>
      </c>
      <c r="F184" s="72">
        <f t="shared" si="52"/>
        <v>679203.31</v>
      </c>
    </row>
    <row r="185" spans="1:6" ht="24.75" customHeight="1">
      <c r="A185" s="83" t="s">
        <v>398</v>
      </c>
      <c r="B185" s="37" t="s">
        <v>161</v>
      </c>
      <c r="C185" s="75" t="s">
        <v>399</v>
      </c>
      <c r="D185" s="76">
        <f t="shared" si="60"/>
        <v>773300</v>
      </c>
      <c r="E185" s="76">
        <f t="shared" si="59"/>
        <v>94096.69</v>
      </c>
      <c r="F185" s="72">
        <f t="shared" si="52"/>
        <v>679203.31</v>
      </c>
    </row>
    <row r="186" spans="1:6" ht="24.75" customHeight="1">
      <c r="A186" s="83" t="s">
        <v>400</v>
      </c>
      <c r="B186" s="37" t="s">
        <v>161</v>
      </c>
      <c r="C186" s="75" t="s">
        <v>401</v>
      </c>
      <c r="D186" s="76">
        <v>773300</v>
      </c>
      <c r="E186" s="76">
        <v>94096.69</v>
      </c>
      <c r="F186" s="72">
        <f t="shared" si="52"/>
        <v>679203.31</v>
      </c>
    </row>
    <row r="187" spans="1:6" ht="30">
      <c r="A187" s="83" t="s">
        <v>402</v>
      </c>
      <c r="B187" s="37" t="s">
        <v>161</v>
      </c>
      <c r="C187" s="75" t="s">
        <v>403</v>
      </c>
      <c r="D187" s="76">
        <v>100000</v>
      </c>
      <c r="E187" s="76">
        <f>E188</f>
        <v>20000</v>
      </c>
      <c r="F187" s="72">
        <f t="shared" si="52"/>
        <v>80000</v>
      </c>
    </row>
    <row r="188" spans="1:6" ht="30">
      <c r="A188" s="83" t="s">
        <v>206</v>
      </c>
      <c r="B188" s="37" t="s">
        <v>161</v>
      </c>
      <c r="C188" s="75" t="s">
        <v>404</v>
      </c>
      <c r="D188" s="76">
        <f aca="true" t="shared" si="61" ref="D188:D191">D187</f>
        <v>100000</v>
      </c>
      <c r="E188" s="76">
        <f>E193</f>
        <v>20000</v>
      </c>
      <c r="F188" s="72">
        <f t="shared" si="52"/>
        <v>80000</v>
      </c>
    </row>
    <row r="189" spans="1:6" ht="30">
      <c r="A189" s="83" t="s">
        <v>208</v>
      </c>
      <c r="B189" s="37" t="s">
        <v>161</v>
      </c>
      <c r="C189" s="75" t="s">
        <v>405</v>
      </c>
      <c r="D189" s="76">
        <f t="shared" si="61"/>
        <v>100000</v>
      </c>
      <c r="E189" s="76">
        <f>E192</f>
        <v>20000</v>
      </c>
      <c r="F189" s="72">
        <f t="shared" si="52"/>
        <v>80000</v>
      </c>
    </row>
    <row r="190" spans="1:6" ht="30">
      <c r="A190" s="83" t="s">
        <v>241</v>
      </c>
      <c r="B190" s="37" t="s">
        <v>161</v>
      </c>
      <c r="C190" s="75" t="s">
        <v>406</v>
      </c>
      <c r="D190" s="76">
        <f t="shared" si="61"/>
        <v>100000</v>
      </c>
      <c r="E190" s="76">
        <f>E192</f>
        <v>20000</v>
      </c>
      <c r="F190" s="72">
        <f t="shared" si="52"/>
        <v>80000</v>
      </c>
    </row>
    <row r="191" spans="1:6" ht="20.25">
      <c r="A191" s="83" t="s">
        <v>212</v>
      </c>
      <c r="B191" s="37" t="s">
        <v>161</v>
      </c>
      <c r="C191" s="75" t="s">
        <v>407</v>
      </c>
      <c r="D191" s="76">
        <f t="shared" si="61"/>
        <v>100000</v>
      </c>
      <c r="E191" s="76">
        <f aca="true" t="shared" si="62" ref="E191:E192">E192</f>
        <v>20000</v>
      </c>
      <c r="F191" s="72">
        <f t="shared" si="52"/>
        <v>80000</v>
      </c>
    </row>
    <row r="192" spans="1:6" ht="20.25">
      <c r="A192" s="83" t="s">
        <v>398</v>
      </c>
      <c r="B192" s="37" t="s">
        <v>161</v>
      </c>
      <c r="C192" s="75" t="s">
        <v>408</v>
      </c>
      <c r="D192" s="76">
        <f>D190</f>
        <v>100000</v>
      </c>
      <c r="E192" s="76">
        <f t="shared" si="62"/>
        <v>20000</v>
      </c>
      <c r="F192" s="72">
        <f t="shared" si="52"/>
        <v>80000</v>
      </c>
    </row>
    <row r="193" spans="1:6" ht="21">
      <c r="A193" s="83" t="s">
        <v>325</v>
      </c>
      <c r="B193" s="37" t="s">
        <v>161</v>
      </c>
      <c r="C193" s="75" t="s">
        <v>409</v>
      </c>
      <c r="D193" s="76">
        <v>100000</v>
      </c>
      <c r="E193" s="76">
        <v>20000</v>
      </c>
      <c r="F193" s="72">
        <f t="shared" si="52"/>
        <v>80000</v>
      </c>
    </row>
    <row r="194" spans="1:6" ht="27" customHeight="1">
      <c r="A194" s="87" t="s">
        <v>410</v>
      </c>
      <c r="B194" s="37" t="s">
        <v>161</v>
      </c>
      <c r="C194" s="75" t="s">
        <v>411</v>
      </c>
      <c r="D194" s="76">
        <f aca="true" t="shared" si="63" ref="D194:D201">D195</f>
        <v>1943100</v>
      </c>
      <c r="E194" s="76">
        <f aca="true" t="shared" si="64" ref="E194:E195">E195</f>
        <v>635205.24</v>
      </c>
      <c r="F194" s="72">
        <f t="shared" si="52"/>
        <v>1307894.76</v>
      </c>
    </row>
    <row r="195" spans="1:6" ht="57.75" customHeight="1">
      <c r="A195" s="83" t="s">
        <v>412</v>
      </c>
      <c r="B195" s="37" t="s">
        <v>161</v>
      </c>
      <c r="C195" s="75" t="s">
        <v>411</v>
      </c>
      <c r="D195" s="76">
        <f t="shared" si="63"/>
        <v>1943100</v>
      </c>
      <c r="E195" s="76">
        <f t="shared" si="64"/>
        <v>635205.24</v>
      </c>
      <c r="F195" s="72">
        <f t="shared" si="52"/>
        <v>1307894.76</v>
      </c>
    </row>
    <row r="196" spans="1:6" ht="25.5" customHeight="1">
      <c r="A196" s="83" t="s">
        <v>413</v>
      </c>
      <c r="B196" s="37" t="s">
        <v>161</v>
      </c>
      <c r="C196" s="75" t="s">
        <v>414</v>
      </c>
      <c r="D196" s="76">
        <f t="shared" si="63"/>
        <v>1943100</v>
      </c>
      <c r="E196" s="76">
        <f>E202</f>
        <v>635205.24</v>
      </c>
      <c r="F196" s="72">
        <f t="shared" si="52"/>
        <v>1307894.76</v>
      </c>
    </row>
    <row r="197" spans="1:6" ht="20.25">
      <c r="A197" s="83" t="s">
        <v>415</v>
      </c>
      <c r="B197" s="37" t="s">
        <v>161</v>
      </c>
      <c r="C197" s="75" t="s">
        <v>416</v>
      </c>
      <c r="D197" s="76">
        <f t="shared" si="63"/>
        <v>1943100</v>
      </c>
      <c r="E197" s="76">
        <f aca="true" t="shared" si="65" ref="E197:E198">E198</f>
        <v>635205.24</v>
      </c>
      <c r="F197" s="72">
        <f t="shared" si="52"/>
        <v>1307894.76</v>
      </c>
    </row>
    <row r="198" spans="1:6" ht="20.25">
      <c r="A198" s="83" t="s">
        <v>417</v>
      </c>
      <c r="B198" s="37" t="s">
        <v>161</v>
      </c>
      <c r="C198" s="75" t="s">
        <v>411</v>
      </c>
      <c r="D198" s="76">
        <f t="shared" si="63"/>
        <v>1943100</v>
      </c>
      <c r="E198" s="76">
        <f t="shared" si="65"/>
        <v>635205.24</v>
      </c>
      <c r="F198" s="72">
        <f t="shared" si="52"/>
        <v>1307894.76</v>
      </c>
    </row>
    <row r="199" spans="1:20" ht="75">
      <c r="A199" s="83" t="s">
        <v>418</v>
      </c>
      <c r="B199" s="37" t="s">
        <v>161</v>
      </c>
      <c r="C199" s="75" t="s">
        <v>419</v>
      </c>
      <c r="D199" s="76">
        <f t="shared" si="63"/>
        <v>1943100</v>
      </c>
      <c r="E199" s="76">
        <f aca="true" t="shared" si="66" ref="E199:E201">E198</f>
        <v>635205.24</v>
      </c>
      <c r="F199" s="72">
        <f t="shared" si="52"/>
        <v>1307894.76</v>
      </c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</row>
    <row r="200" spans="1:20" ht="20.25">
      <c r="A200" s="83" t="s">
        <v>212</v>
      </c>
      <c r="B200" s="37" t="s">
        <v>161</v>
      </c>
      <c r="C200" s="75" t="s">
        <v>420</v>
      </c>
      <c r="D200" s="76">
        <f t="shared" si="63"/>
        <v>1943100</v>
      </c>
      <c r="E200" s="76">
        <f t="shared" si="66"/>
        <v>635205.24</v>
      </c>
      <c r="F200" s="72">
        <f t="shared" si="52"/>
        <v>1307894.76</v>
      </c>
      <c r="G200" s="94"/>
      <c r="H200" s="95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</row>
    <row r="201" spans="1:20" ht="20.25">
      <c r="A201" s="83" t="s">
        <v>371</v>
      </c>
      <c r="B201" s="37" t="s">
        <v>161</v>
      </c>
      <c r="C201" s="75" t="s">
        <v>421</v>
      </c>
      <c r="D201" s="76">
        <f t="shared" si="63"/>
        <v>1943100</v>
      </c>
      <c r="E201" s="76">
        <f t="shared" si="66"/>
        <v>635205.24</v>
      </c>
      <c r="F201" s="72">
        <f t="shared" si="52"/>
        <v>1307894.76</v>
      </c>
      <c r="G201" s="94"/>
      <c r="H201" s="95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</row>
    <row r="202" spans="1:20" ht="30">
      <c r="A202" s="83" t="s">
        <v>422</v>
      </c>
      <c r="B202" s="37" t="s">
        <v>161</v>
      </c>
      <c r="C202" s="75" t="s">
        <v>423</v>
      </c>
      <c r="D202" s="76">
        <v>1943100</v>
      </c>
      <c r="E202" s="76">
        <v>635205.24</v>
      </c>
      <c r="F202" s="72">
        <f t="shared" si="52"/>
        <v>1307894.76</v>
      </c>
      <c r="G202" s="94"/>
      <c r="H202" s="95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</row>
    <row r="203" spans="1:6" ht="20.25">
      <c r="A203" s="68" t="s">
        <v>424</v>
      </c>
      <c r="B203" s="37" t="s">
        <v>161</v>
      </c>
      <c r="C203" s="75" t="s">
        <v>425</v>
      </c>
      <c r="D203" s="76">
        <f aca="true" t="shared" si="67" ref="D203:D209">D204</f>
        <v>20000</v>
      </c>
      <c r="E203" s="76">
        <f aca="true" t="shared" si="68" ref="E203:E207">E204</f>
        <v>0</v>
      </c>
      <c r="F203" s="72">
        <f t="shared" si="52"/>
        <v>20000</v>
      </c>
    </row>
    <row r="204" spans="1:6" ht="21">
      <c r="A204" s="68" t="s">
        <v>426</v>
      </c>
      <c r="B204" s="37" t="s">
        <v>161</v>
      </c>
      <c r="C204" s="75" t="s">
        <v>427</v>
      </c>
      <c r="D204" s="76">
        <f t="shared" si="67"/>
        <v>20000</v>
      </c>
      <c r="E204" s="76">
        <f t="shared" si="68"/>
        <v>0</v>
      </c>
      <c r="F204" s="72">
        <f t="shared" si="52"/>
        <v>20000</v>
      </c>
    </row>
    <row r="205" spans="1:6" ht="40.5" customHeight="1">
      <c r="A205" s="87" t="s">
        <v>428</v>
      </c>
      <c r="B205" s="37" t="s">
        <v>161</v>
      </c>
      <c r="C205" s="75" t="s">
        <v>429</v>
      </c>
      <c r="D205" s="76">
        <f t="shared" si="67"/>
        <v>20000</v>
      </c>
      <c r="E205" s="76">
        <f t="shared" si="68"/>
        <v>0</v>
      </c>
      <c r="F205" s="72">
        <f t="shared" si="52"/>
        <v>20000</v>
      </c>
    </row>
    <row r="206" spans="1:6" ht="30">
      <c r="A206" s="83" t="s">
        <v>206</v>
      </c>
      <c r="B206" s="37" t="s">
        <v>161</v>
      </c>
      <c r="C206" s="75" t="s">
        <v>430</v>
      </c>
      <c r="D206" s="76">
        <f t="shared" si="67"/>
        <v>20000</v>
      </c>
      <c r="E206" s="76">
        <f t="shared" si="68"/>
        <v>0</v>
      </c>
      <c r="F206" s="72">
        <f t="shared" si="52"/>
        <v>20000</v>
      </c>
    </row>
    <row r="207" spans="1:6" ht="30">
      <c r="A207" s="83" t="s">
        <v>208</v>
      </c>
      <c r="B207" s="37" t="s">
        <v>161</v>
      </c>
      <c r="C207" s="75" t="s">
        <v>431</v>
      </c>
      <c r="D207" s="76">
        <f t="shared" si="67"/>
        <v>20000</v>
      </c>
      <c r="E207" s="76">
        <f t="shared" si="68"/>
        <v>0</v>
      </c>
      <c r="F207" s="72">
        <f t="shared" si="52"/>
        <v>20000</v>
      </c>
    </row>
    <row r="208" spans="1:6" ht="32.25">
      <c r="A208" s="88" t="s">
        <v>279</v>
      </c>
      <c r="B208" s="37" t="s">
        <v>161</v>
      </c>
      <c r="C208" s="75" t="s">
        <v>432</v>
      </c>
      <c r="D208" s="76">
        <f t="shared" si="67"/>
        <v>20000</v>
      </c>
      <c r="E208" s="76">
        <f>+E209</f>
        <v>0</v>
      </c>
      <c r="F208" s="72">
        <f t="shared" si="52"/>
        <v>20000</v>
      </c>
    </row>
    <row r="209" spans="1:6" ht="20.25">
      <c r="A209" s="68" t="s">
        <v>225</v>
      </c>
      <c r="B209" s="37" t="s">
        <v>161</v>
      </c>
      <c r="C209" s="75" t="s">
        <v>433</v>
      </c>
      <c r="D209" s="76">
        <f t="shared" si="67"/>
        <v>20000</v>
      </c>
      <c r="E209" s="76">
        <f>E210</f>
        <v>0</v>
      </c>
      <c r="F209" s="72">
        <f t="shared" si="52"/>
        <v>20000</v>
      </c>
    </row>
    <row r="210" spans="1:6" ht="21">
      <c r="A210" s="85" t="s">
        <v>227</v>
      </c>
      <c r="B210" s="96" t="s">
        <v>161</v>
      </c>
      <c r="C210" s="75" t="s">
        <v>434</v>
      </c>
      <c r="D210" s="76">
        <v>20000</v>
      </c>
      <c r="E210" s="97">
        <v>0</v>
      </c>
      <c r="F210" s="98">
        <f t="shared" si="52"/>
        <v>20000</v>
      </c>
    </row>
    <row r="211" spans="1:6" ht="33">
      <c r="A211" s="85" t="s">
        <v>435</v>
      </c>
      <c r="B211" s="99">
        <v>450</v>
      </c>
      <c r="C211" s="100" t="s">
        <v>436</v>
      </c>
      <c r="D211" s="101">
        <v>-6400</v>
      </c>
      <c r="E211" s="102">
        <v>400888.69</v>
      </c>
      <c r="F211" s="103" t="s">
        <v>437</v>
      </c>
    </row>
    <row r="212" spans="1:6" ht="12.75">
      <c r="A212" s="104"/>
      <c r="B212" s="73"/>
      <c r="C212" s="73"/>
      <c r="D212" s="73"/>
      <c r="E212" s="73"/>
      <c r="F212" s="73"/>
    </row>
    <row r="213" spans="1:6" ht="12.75">
      <c r="A213" s="104"/>
      <c r="B213" s="73"/>
      <c r="C213" s="73"/>
      <c r="D213" s="73"/>
      <c r="E213" s="73"/>
      <c r="F213" s="73"/>
    </row>
    <row r="214" spans="1:6" ht="12.75">
      <c r="A214" s="104"/>
      <c r="B214" s="73"/>
      <c r="C214" s="73"/>
      <c r="D214" s="73"/>
      <c r="E214" s="73"/>
      <c r="F214" s="73"/>
    </row>
    <row r="215" spans="1:6" ht="12.75">
      <c r="A215" s="104"/>
      <c r="B215" s="73"/>
      <c r="C215" s="73"/>
      <c r="D215" s="73"/>
      <c r="E215" s="73"/>
      <c r="F215" s="73" t="s">
        <v>438</v>
      </c>
    </row>
    <row r="216" spans="1:6" ht="12.75">
      <c r="A216" s="104"/>
      <c r="B216" s="73"/>
      <c r="C216" s="73"/>
      <c r="D216" s="73"/>
      <c r="E216" s="73"/>
      <c r="F216" s="73"/>
    </row>
    <row r="217" spans="1:6" ht="12.75">
      <c r="A217" s="104"/>
      <c r="B217" s="73"/>
      <c r="C217" s="73"/>
      <c r="D217" s="73"/>
      <c r="E217" s="73"/>
      <c r="F217" s="73"/>
    </row>
    <row r="218" spans="1:6" ht="12.75">
      <c r="A218" s="104"/>
      <c r="B218" s="73"/>
      <c r="C218" s="73"/>
      <c r="D218" s="73"/>
      <c r="E218" s="73" t="s">
        <v>438</v>
      </c>
      <c r="F218" s="73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SheetLayoutView="100" workbookViewId="0" topLeftCell="A1">
      <selection activeCell="F27" sqref="F27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8">
      <c r="A1" s="105"/>
      <c r="B1" s="106"/>
      <c r="C1" s="7"/>
      <c r="D1" s="107"/>
      <c r="E1" s="107"/>
      <c r="F1" s="10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7" t="s">
        <v>439</v>
      </c>
      <c r="B2"/>
      <c r="E2"/>
      <c r="F2" s="10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 s="19"/>
      <c r="B3" s="109"/>
      <c r="C3" s="20"/>
      <c r="D3" s="21"/>
      <c r="E3" s="21"/>
      <c r="F3" s="110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3"/>
      <c r="B4" s="24" t="s">
        <v>20</v>
      </c>
      <c r="C4" s="25" t="s">
        <v>440</v>
      </c>
      <c r="D4" s="26" t="s">
        <v>156</v>
      </c>
      <c r="E4" s="111"/>
      <c r="F4" s="112" t="s">
        <v>441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5" t="s">
        <v>24</v>
      </c>
      <c r="B5" s="24" t="s">
        <v>25</v>
      </c>
      <c r="C5" s="25" t="s">
        <v>442</v>
      </c>
      <c r="D5" s="26" t="s">
        <v>27</v>
      </c>
      <c r="E5" s="113" t="s">
        <v>28</v>
      </c>
      <c r="F5" s="11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28"/>
      <c r="B6" s="24" t="s">
        <v>30</v>
      </c>
      <c r="C6" s="9" t="s">
        <v>443</v>
      </c>
      <c r="D6" s="26" t="s">
        <v>29</v>
      </c>
      <c r="E6" s="114"/>
      <c r="F6" s="11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25"/>
      <c r="B7" s="24"/>
      <c r="C7" s="25" t="s">
        <v>26</v>
      </c>
      <c r="D7" s="26"/>
      <c r="E7" s="113"/>
      <c r="F7" s="11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>
      <c r="A8" s="25"/>
      <c r="B8" s="24"/>
      <c r="C8" s="9" t="s">
        <v>31</v>
      </c>
      <c r="D8" s="26"/>
      <c r="E8" s="113"/>
      <c r="F8" s="11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30">
        <v>1</v>
      </c>
      <c r="B9" s="30">
        <v>2</v>
      </c>
      <c r="C9" s="30">
        <v>3</v>
      </c>
      <c r="D9" s="31" t="s">
        <v>32</v>
      </c>
      <c r="E9" s="115" t="s">
        <v>33</v>
      </c>
      <c r="F9" s="116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17" t="s">
        <v>444</v>
      </c>
      <c r="B10" s="33" t="s">
        <v>445</v>
      </c>
      <c r="C10" s="118" t="s">
        <v>446</v>
      </c>
      <c r="D10" s="119">
        <v>6400</v>
      </c>
      <c r="E10" s="119">
        <v>-400888.69</v>
      </c>
      <c r="F10" s="120" t="s">
        <v>447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4.25" customHeight="1">
      <c r="A11" s="121" t="s">
        <v>38</v>
      </c>
      <c r="B11" s="37" t="s">
        <v>448</v>
      </c>
      <c r="C11" s="42" t="s">
        <v>437</v>
      </c>
      <c r="D11" s="122" t="s">
        <v>447</v>
      </c>
      <c r="E11" s="122" t="s">
        <v>447</v>
      </c>
      <c r="F11" s="123" t="s">
        <v>447</v>
      </c>
      <c r="G11" s="124"/>
      <c r="H11" s="124"/>
      <c r="I11" s="124"/>
      <c r="J11" s="124"/>
      <c r="K11" s="110"/>
      <c r="L11" s="110"/>
      <c r="M11" s="110"/>
      <c r="N11" s="110"/>
      <c r="O11" s="110"/>
      <c r="P11" s="110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6" customHeight="1">
      <c r="A12" s="117" t="s">
        <v>449</v>
      </c>
      <c r="B12" s="37"/>
      <c r="C12" s="42" t="s">
        <v>447</v>
      </c>
      <c r="D12" s="122" t="s">
        <v>447</v>
      </c>
      <c r="E12" s="122" t="s">
        <v>447</v>
      </c>
      <c r="F12" s="123" t="s">
        <v>447</v>
      </c>
      <c r="G12" s="124"/>
      <c r="H12" s="124"/>
      <c r="I12" s="124"/>
      <c r="J12" s="124"/>
      <c r="K12" s="110"/>
      <c r="L12" s="110"/>
      <c r="M12" s="110"/>
      <c r="N12" s="110"/>
      <c r="O12" s="110"/>
      <c r="P12" s="110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117" t="s">
        <v>450</v>
      </c>
      <c r="B13" s="37"/>
      <c r="C13" s="42" t="s">
        <v>447</v>
      </c>
      <c r="D13" s="122" t="s">
        <v>447</v>
      </c>
      <c r="E13" s="122" t="s">
        <v>447</v>
      </c>
      <c r="F13" s="123" t="s">
        <v>447</v>
      </c>
      <c r="G13" s="124"/>
      <c r="H13" s="124"/>
      <c r="I13" s="124"/>
      <c r="J13" s="124"/>
      <c r="K13" s="110"/>
      <c r="L13" s="110"/>
      <c r="M13" s="110"/>
      <c r="N13" s="110"/>
      <c r="O13" s="110"/>
      <c r="P13" s="110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>
      <c r="A14" s="125"/>
      <c r="B14" s="37"/>
      <c r="C14" s="42" t="s">
        <v>447</v>
      </c>
      <c r="D14" s="122" t="s">
        <v>447</v>
      </c>
      <c r="E14" s="122" t="s">
        <v>447</v>
      </c>
      <c r="F14" s="123" t="s">
        <v>447</v>
      </c>
      <c r="G14" s="124"/>
      <c r="H14" s="124"/>
      <c r="I14" s="124"/>
      <c r="J14" s="124"/>
      <c r="K14" s="110"/>
      <c r="L14" s="110"/>
      <c r="M14" s="110"/>
      <c r="N14" s="110"/>
      <c r="O14" s="110"/>
      <c r="P14" s="110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125"/>
      <c r="B15" s="37"/>
      <c r="C15" s="42" t="s">
        <v>447</v>
      </c>
      <c r="D15" s="122" t="s">
        <v>447</v>
      </c>
      <c r="E15" s="122" t="s">
        <v>447</v>
      </c>
      <c r="F15" s="123" t="s">
        <v>447</v>
      </c>
      <c r="G15" s="126"/>
      <c r="H15" s="126"/>
      <c r="I15" s="126"/>
      <c r="J15" s="126"/>
      <c r="K15" s="110"/>
      <c r="L15" s="110"/>
      <c r="M15" s="110"/>
      <c r="N15" s="110"/>
      <c r="O15" s="110"/>
      <c r="P15" s="110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17" t="s">
        <v>451</v>
      </c>
      <c r="B16" s="37"/>
      <c r="C16" s="42" t="s">
        <v>447</v>
      </c>
      <c r="D16" s="122" t="s">
        <v>447</v>
      </c>
      <c r="E16" s="122" t="s">
        <v>447</v>
      </c>
      <c r="F16" s="123" t="s">
        <v>447</v>
      </c>
      <c r="G16" s="126"/>
      <c r="H16" s="126"/>
      <c r="I16" s="126"/>
      <c r="J16" s="126"/>
      <c r="K16" s="110"/>
      <c r="L16" s="110"/>
      <c r="M16" s="110"/>
      <c r="N16" s="110"/>
      <c r="O16" s="110"/>
      <c r="P16" s="110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117" t="s">
        <v>450</v>
      </c>
      <c r="B17" s="37"/>
      <c r="C17" s="42" t="s">
        <v>447</v>
      </c>
      <c r="D17" s="122" t="s">
        <v>447</v>
      </c>
      <c r="E17" s="122" t="s">
        <v>447</v>
      </c>
      <c r="F17" s="123" t="s">
        <v>447</v>
      </c>
      <c r="G17" s="124"/>
      <c r="H17" s="124"/>
      <c r="I17" s="124"/>
      <c r="J17" s="124"/>
      <c r="K17" s="110"/>
      <c r="L17" s="110"/>
      <c r="M17" s="110"/>
      <c r="N17" s="110"/>
      <c r="O17" s="110"/>
      <c r="P17" s="110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>
      <c r="A18" s="125"/>
      <c r="B18" s="37" t="s">
        <v>452</v>
      </c>
      <c r="C18" s="42" t="s">
        <v>437</v>
      </c>
      <c r="D18" s="122" t="s">
        <v>447</v>
      </c>
      <c r="E18" s="122" t="s">
        <v>447</v>
      </c>
      <c r="F18" s="123" t="s">
        <v>447</v>
      </c>
      <c r="G18" s="124"/>
      <c r="H18" s="124"/>
      <c r="I18" s="124"/>
      <c r="J18" s="124"/>
      <c r="K18" s="110"/>
      <c r="L18" s="110"/>
      <c r="M18" s="110"/>
      <c r="N18" s="110"/>
      <c r="O18" s="110"/>
      <c r="P18" s="110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0.75" customHeight="1">
      <c r="A19" s="117" t="s">
        <v>453</v>
      </c>
      <c r="B19" s="37" t="s">
        <v>454</v>
      </c>
      <c r="C19" s="127" t="s">
        <v>455</v>
      </c>
      <c r="D19" s="128">
        <v>6400</v>
      </c>
      <c r="E19" s="119">
        <v>-400888.69</v>
      </c>
      <c r="F19" s="129" t="s">
        <v>447</v>
      </c>
      <c r="G19" s="126"/>
      <c r="H19" s="126"/>
      <c r="I19" s="126"/>
      <c r="J19" s="126"/>
      <c r="K19" s="110"/>
      <c r="L19" s="110"/>
      <c r="M19" s="110"/>
      <c r="N19" s="110"/>
      <c r="O19" s="110"/>
      <c r="P19" s="110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30" t="s">
        <v>456</v>
      </c>
      <c r="B20" s="37" t="s">
        <v>457</v>
      </c>
      <c r="C20" s="127" t="s">
        <v>458</v>
      </c>
      <c r="D20" s="131">
        <v>-9270850</v>
      </c>
      <c r="E20" s="132">
        <v>-3350280.7</v>
      </c>
      <c r="F20" s="123" t="s">
        <v>447</v>
      </c>
      <c r="G20" s="133"/>
      <c r="H20" s="133"/>
      <c r="I20" s="133"/>
      <c r="J20" s="133"/>
      <c r="K20" s="110"/>
      <c r="L20" s="110"/>
      <c r="M20" s="110"/>
      <c r="N20" s="110"/>
      <c r="O20" s="110"/>
      <c r="P20" s="11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5.5" customHeight="1">
      <c r="A21" s="130" t="s">
        <v>459</v>
      </c>
      <c r="B21" s="37" t="s">
        <v>457</v>
      </c>
      <c r="C21" s="127" t="s">
        <v>460</v>
      </c>
      <c r="D21" s="131">
        <v>-9270850</v>
      </c>
      <c r="E21" s="132">
        <v>-3350280.7</v>
      </c>
      <c r="F21" s="123" t="s">
        <v>447</v>
      </c>
      <c r="G21" s="133"/>
      <c r="H21" s="133"/>
      <c r="I21" s="133"/>
      <c r="J21" s="133"/>
      <c r="K21" s="110"/>
      <c r="L21" s="110"/>
      <c r="M21" s="110"/>
      <c r="N21" s="110"/>
      <c r="O21" s="110"/>
      <c r="P21" s="110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4" customHeight="1">
      <c r="A22" s="130" t="s">
        <v>461</v>
      </c>
      <c r="B22" s="37" t="s">
        <v>457</v>
      </c>
      <c r="C22" s="127" t="s">
        <v>462</v>
      </c>
      <c r="D22" s="131">
        <v>-9270850</v>
      </c>
      <c r="E22" s="132">
        <v>-3350280.7</v>
      </c>
      <c r="F22" s="134" t="s">
        <v>447</v>
      </c>
      <c r="G22" s="133"/>
      <c r="H22" s="133"/>
      <c r="I22" s="133"/>
      <c r="J22" s="133"/>
      <c r="K22" s="110"/>
      <c r="L22" s="110"/>
      <c r="M22" s="110"/>
      <c r="N22" s="110"/>
      <c r="O22" s="110"/>
      <c r="P22" s="110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8.75" customHeight="1">
      <c r="A23" s="130" t="s">
        <v>463</v>
      </c>
      <c r="B23" s="37" t="s">
        <v>457</v>
      </c>
      <c r="C23" s="127" t="s">
        <v>464</v>
      </c>
      <c r="D23" s="131">
        <v>-9270850</v>
      </c>
      <c r="E23" s="132">
        <v>-3350280.7</v>
      </c>
      <c r="F23" s="123" t="s">
        <v>447</v>
      </c>
      <c r="G23" s="133"/>
      <c r="H23" s="133"/>
      <c r="I23" s="133"/>
      <c r="J23" s="133"/>
      <c r="K23" s="110"/>
      <c r="L23" s="110"/>
      <c r="M23" s="110"/>
      <c r="N23" s="110"/>
      <c r="O23" s="110"/>
      <c r="P23" s="110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.75" customHeight="1">
      <c r="A24" s="130" t="s">
        <v>465</v>
      </c>
      <c r="B24" s="37" t="s">
        <v>466</v>
      </c>
      <c r="C24" s="127" t="s">
        <v>467</v>
      </c>
      <c r="D24" s="131">
        <v>9277250</v>
      </c>
      <c r="E24" s="128">
        <v>2949392.01</v>
      </c>
      <c r="F24" s="134" t="s">
        <v>447</v>
      </c>
      <c r="G24" s="133"/>
      <c r="H24" s="133"/>
      <c r="I24" s="133"/>
      <c r="J24" s="133"/>
      <c r="K24" s="110"/>
      <c r="L24" s="110"/>
      <c r="M24" s="110"/>
      <c r="N24" s="110"/>
      <c r="O24" s="110"/>
      <c r="P24" s="110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.75" customHeight="1">
      <c r="A25" s="130" t="s">
        <v>468</v>
      </c>
      <c r="B25" s="37" t="s">
        <v>466</v>
      </c>
      <c r="C25" s="127" t="s">
        <v>469</v>
      </c>
      <c r="D25" s="131">
        <v>9277250</v>
      </c>
      <c r="E25" s="128">
        <v>2949392.01</v>
      </c>
      <c r="F25" s="123" t="s">
        <v>447</v>
      </c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 s="135" t="s">
        <v>470</v>
      </c>
      <c r="B26" s="37" t="s">
        <v>466</v>
      </c>
      <c r="C26" s="127" t="s">
        <v>471</v>
      </c>
      <c r="D26" s="131">
        <v>9277250</v>
      </c>
      <c r="E26" s="128">
        <v>2949392.01</v>
      </c>
      <c r="F26" s="123" t="s">
        <v>447</v>
      </c>
      <c r="G26" s="133"/>
      <c r="H26" s="133"/>
      <c r="I26" s="133"/>
      <c r="J26" s="133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7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10" customFormat="1" ht="36.75" customHeight="1">
      <c r="A27" s="130" t="s">
        <v>472</v>
      </c>
      <c r="B27" s="48" t="s">
        <v>466</v>
      </c>
      <c r="C27" s="138" t="s">
        <v>473</v>
      </c>
      <c r="D27" s="131">
        <v>9277250</v>
      </c>
      <c r="E27" s="128">
        <v>2949392.01</v>
      </c>
      <c r="F27" s="139" t="s">
        <v>447</v>
      </c>
      <c r="G27" s="133"/>
      <c r="H27" s="133"/>
      <c r="I27" s="133"/>
      <c r="J27" s="133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s="110" customFormat="1" ht="36.75" customHeight="1">
      <c r="A28" s="133"/>
      <c r="B28" s="140"/>
      <c r="C28" s="140" t="s">
        <v>438</v>
      </c>
      <c r="D28" s="140"/>
      <c r="E28" s="140"/>
      <c r="F28" s="140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7"/>
    </row>
    <row r="29" spans="1:188" ht="18" customHeight="1">
      <c r="A29" s="141" t="s">
        <v>474</v>
      </c>
      <c r="B29" s="141"/>
      <c r="C29" s="141"/>
      <c r="D29" s="141"/>
      <c r="E29" s="141"/>
      <c r="F29" s="141"/>
      <c r="G29" s="133"/>
      <c r="H29" s="133"/>
      <c r="I29" s="133"/>
      <c r="J29" s="133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7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</row>
    <row r="30" spans="1:188" ht="15" customHeight="1">
      <c r="A30" s="142"/>
      <c r="B30" s="142"/>
      <c r="C30" s="142"/>
      <c r="D30" s="142"/>
      <c r="E30" s="142"/>
      <c r="F30" s="142"/>
      <c r="G30" s="143"/>
      <c r="H30" s="143"/>
      <c r="I30" s="144"/>
      <c r="J30" s="144"/>
      <c r="K30" s="144"/>
      <c r="L30" s="144"/>
      <c r="M30" s="144"/>
      <c r="N30" s="144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4"/>
      <c r="AH30" s="144"/>
      <c r="AI30" s="144"/>
      <c r="AJ30" s="144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</row>
    <row r="31" spans="1:52" ht="25.5" customHeight="1" hidden="1">
      <c r="A31" s="142"/>
      <c r="B31" s="142"/>
      <c r="C31" s="142"/>
      <c r="D31" s="142"/>
      <c r="E31" s="142"/>
      <c r="F31" s="142"/>
      <c r="G31" s="143"/>
      <c r="H31" s="143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</row>
    <row r="32" spans="1:52" ht="27.75" customHeight="1" hidden="1">
      <c r="A32" s="142"/>
      <c r="B32" s="142"/>
      <c r="C32" s="142"/>
      <c r="D32" s="142"/>
      <c r="E32" s="142"/>
      <c r="F32" s="142"/>
      <c r="G32" s="143"/>
      <c r="H32" s="143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4"/>
      <c r="AS32" s="144"/>
      <c r="AT32" s="144"/>
      <c r="AU32" s="144"/>
      <c r="AV32" s="145"/>
      <c r="AW32" s="145"/>
      <c r="AX32" s="145"/>
      <c r="AY32" s="145"/>
      <c r="AZ32" s="145"/>
    </row>
    <row r="33" spans="1:52" ht="12.75" customHeight="1" hidden="1">
      <c r="A33" s="142"/>
      <c r="B33" s="142"/>
      <c r="C33" s="142"/>
      <c r="D33" s="142"/>
      <c r="E33" s="142"/>
      <c r="F33" s="142"/>
      <c r="G33" s="143"/>
      <c r="H33" s="143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4"/>
      <c r="AS33" s="144"/>
      <c r="AT33" s="144"/>
      <c r="AU33" s="144"/>
      <c r="AV33" s="146"/>
      <c r="AW33" s="146"/>
      <c r="AX33" s="146"/>
      <c r="AY33" s="146"/>
      <c r="AZ33" s="146"/>
    </row>
    <row r="34" spans="1:52" ht="12.75" customHeight="1" hidden="1">
      <c r="A34" s="142"/>
      <c r="B34" s="142"/>
      <c r="C34" s="142"/>
      <c r="D34" s="142"/>
      <c r="E34" s="142"/>
      <c r="F34" s="142"/>
      <c r="G34" s="143"/>
      <c r="H34" s="143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6"/>
      <c r="AS34" s="146"/>
      <c r="AT34" s="146"/>
      <c r="AU34" s="146"/>
      <c r="AV34" s="144"/>
      <c r="AW34" s="144"/>
      <c r="AX34" s="144"/>
      <c r="AY34" s="144"/>
      <c r="AZ34" s="144"/>
    </row>
    <row r="35" spans="1:52" ht="12.75" customHeight="1" hidden="1">
      <c r="A35" s="142"/>
      <c r="B35" s="142"/>
      <c r="C35" s="142"/>
      <c r="D35" s="142"/>
      <c r="E35" s="142"/>
      <c r="F35" s="142"/>
      <c r="G35" s="143"/>
      <c r="H35" s="143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4"/>
      <c r="AL35" s="144"/>
      <c r="AM35" s="144"/>
      <c r="AN35" s="144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</row>
    <row r="36" spans="1:52" ht="0.75" customHeight="1" hidden="1">
      <c r="A36" s="142"/>
      <c r="B36" s="142"/>
      <c r="C36" s="142"/>
      <c r="D36" s="142"/>
      <c r="E36" s="142"/>
      <c r="F36" s="142"/>
      <c r="G36" s="143"/>
      <c r="H36" s="143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4"/>
      <c r="AL36" s="144"/>
      <c r="AM36" s="144"/>
      <c r="AN36" s="144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</row>
    <row r="37" spans="1:52" ht="24.75" customHeight="1">
      <c r="A37" s="147" t="s">
        <v>475</v>
      </c>
      <c r="B37" s="148"/>
      <c r="C37" s="149"/>
      <c r="D37" s="149"/>
      <c r="E37" s="149"/>
      <c r="F37" s="149"/>
      <c r="G37" s="143"/>
      <c r="H37" s="143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50"/>
      <c r="AV37" s="144"/>
      <c r="AW37" s="144"/>
      <c r="AX37" s="144"/>
      <c r="AY37" s="144"/>
      <c r="AZ37" s="144"/>
    </row>
    <row r="38" spans="1:52" ht="20.25">
      <c r="A38" s="147" t="s">
        <v>476</v>
      </c>
      <c r="B38" s="148"/>
      <c r="C38" s="149"/>
      <c r="D38" s="149"/>
      <c r="E38" s="149"/>
      <c r="F38" s="149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</row>
    <row r="39" spans="1:6" ht="20.25">
      <c r="A39" s="147" t="s">
        <v>477</v>
      </c>
      <c r="B39" s="148"/>
      <c r="C39" s="149"/>
      <c r="D39" s="149"/>
      <c r="E39" s="149"/>
      <c r="F39" s="149"/>
    </row>
    <row r="40" spans="2:6" ht="18">
      <c r="B40" s="151"/>
      <c r="C40" s="18"/>
      <c r="D40" s="18"/>
      <c r="E40" s="18"/>
      <c r="F40" s="18"/>
    </row>
    <row r="41" spans="2:6" ht="18">
      <c r="B41" s="151"/>
      <c r="C41" s="18"/>
      <c r="D41" s="18"/>
      <c r="E41" s="18"/>
      <c r="F41" s="18"/>
    </row>
    <row r="42" spans="1:6" ht="18">
      <c r="A42" s="1" t="s">
        <v>478</v>
      </c>
      <c r="B42" s="151"/>
      <c r="C42" s="18"/>
      <c r="D42" s="18"/>
      <c r="E42" s="18"/>
      <c r="F42" s="18"/>
    </row>
  </sheetData>
  <sheetProtection selectLockedCells="1" selectUnlockedCells="1"/>
  <mergeCells count="16">
    <mergeCell ref="F4:F8"/>
    <mergeCell ref="K26:P26"/>
    <mergeCell ref="Q26:AG26"/>
    <mergeCell ref="K27:P27"/>
    <mergeCell ref="Q27:AG27"/>
    <mergeCell ref="A29:F29"/>
    <mergeCell ref="O30:AF30"/>
    <mergeCell ref="AK30:AZ30"/>
    <mergeCell ref="Z32:AQ32"/>
    <mergeCell ref="AV32:AZ32"/>
    <mergeCell ref="Z33:AQ33"/>
    <mergeCell ref="AV33:AZ33"/>
    <mergeCell ref="S35:AJ35"/>
    <mergeCell ref="AO35:AZ35"/>
    <mergeCell ref="S36:AJ36"/>
    <mergeCell ref="AO36:AZ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2014-04-08T07:28:50Z</cp:lastPrinted>
  <dcterms:created xsi:type="dcterms:W3CDTF">1999-06-18T08:49:53Z</dcterms:created>
  <dcterms:modified xsi:type="dcterms:W3CDTF">2015-02-24T09:19:35Z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